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2" sheetId="1" r:id="rId1"/>
  </sheets>
  <definedNames>
    <definedName name="Z_D7B21CAF_9A6E_46A4_BB03_10CF6BF57C8B_.wvu.PrintArea" localSheetId="0" hidden="1">'2'!$A$1:$BW$41</definedName>
    <definedName name="_xlnm.Print_Area" localSheetId="0">'2'!$A$1:$BW$40</definedName>
  </definedNames>
  <calcPr calcId="145621" iterateDelta="1E-4"/>
</workbook>
</file>

<file path=xl/calcChain.xml><?xml version="1.0" encoding="utf-8"?>
<calcChain xmlns="http://schemas.openxmlformats.org/spreadsheetml/2006/main">
  <c r="AL27" i="1" l="1"/>
  <c r="AL29" i="1"/>
  <c r="AL35" i="1"/>
  <c r="BF15" i="1" l="1"/>
  <c r="BP32" i="1" l="1"/>
  <c r="BP33" i="1"/>
  <c r="BP31" i="1"/>
  <c r="BP30" i="1"/>
  <c r="BF25" i="1"/>
  <c r="BF27" i="1"/>
  <c r="BF29" i="1"/>
  <c r="BF33" i="1"/>
  <c r="BF35" i="1"/>
  <c r="AV15" i="1"/>
  <c r="AV25" i="1"/>
  <c r="AV27" i="1"/>
  <c r="AV29" i="1"/>
  <c r="AV31" i="1"/>
  <c r="AV35" i="1"/>
  <c r="T25" i="1"/>
  <c r="T15" i="1" s="1"/>
  <c r="I33" i="1"/>
  <c r="I32" i="1"/>
  <c r="I31" i="1"/>
  <c r="I30" i="1"/>
  <c r="I29" i="1"/>
  <c r="I28" i="1"/>
  <c r="I27" i="1"/>
  <c r="I26" i="1"/>
  <c r="I24" i="1"/>
  <c r="I23" i="1"/>
  <c r="I22" i="1"/>
  <c r="I21" i="1"/>
  <c r="I20" i="1"/>
  <c r="I19" i="1"/>
  <c r="I18" i="1"/>
  <c r="I17" i="1"/>
  <c r="I16" i="1"/>
  <c r="I35" i="1" l="1"/>
  <c r="BF34" i="1" l="1"/>
  <c r="BC34" i="1" s="1"/>
  <c r="AS35" i="1"/>
  <c r="BP35" i="1"/>
  <c r="BM35" i="1" s="1"/>
  <c r="Y34" i="1"/>
  <c r="T34" i="1"/>
  <c r="H34" i="1"/>
  <c r="I34" i="1" s="1"/>
  <c r="BC33" i="1"/>
  <c r="AI33" i="1"/>
  <c r="Y33" i="1"/>
  <c r="T32" i="1"/>
  <c r="BF32" i="1"/>
  <c r="BC32" i="1" s="1"/>
  <c r="AL32" i="1"/>
  <c r="AB32" i="1"/>
  <c r="Y32" i="1" s="1"/>
  <c r="H32" i="1"/>
  <c r="BC31" i="1"/>
  <c r="AI31" i="1"/>
  <c r="Y31" i="1"/>
  <c r="T30" i="1"/>
  <c r="AV30" i="1"/>
  <c r="AB30" i="1"/>
  <c r="Y30" i="1" s="1"/>
  <c r="H30" i="1"/>
  <c r="H28" i="1" s="1"/>
  <c r="H25" i="1" s="1"/>
  <c r="BC29" i="1"/>
  <c r="AV28" i="1"/>
  <c r="AS28" i="1" s="1"/>
  <c r="AI29" i="1"/>
  <c r="Y29" i="1"/>
  <c r="T28" i="1"/>
  <c r="BF26" i="1"/>
  <c r="AS27" i="1"/>
  <c r="AL26" i="1"/>
  <c r="T26" i="1"/>
  <c r="BP24" i="1"/>
  <c r="BC24" i="1"/>
  <c r="AS24" i="1"/>
  <c r="AL24" i="1"/>
  <c r="AI24" i="1" s="1"/>
  <c r="BP23" i="1"/>
  <c r="BC23" i="1"/>
  <c r="AS23" i="1"/>
  <c r="AL23" i="1"/>
  <c r="AI23" i="1" s="1"/>
  <c r="BP22" i="1"/>
  <c r="BC22" i="1"/>
  <c r="AS22" i="1"/>
  <c r="AL22" i="1"/>
  <c r="AI22" i="1" s="1"/>
  <c r="T17" i="1"/>
  <c r="H17" i="1"/>
  <c r="AL21" i="1"/>
  <c r="AI21" i="1" s="1"/>
  <c r="BP20" i="1"/>
  <c r="BC20" i="1"/>
  <c r="AS20" i="1"/>
  <c r="AL20" i="1"/>
  <c r="AI20" i="1" s="1"/>
  <c r="BP19" i="1"/>
  <c r="BC19" i="1"/>
  <c r="AS19" i="1"/>
  <c r="AL19" i="1"/>
  <c r="AI19" i="1" s="1"/>
  <c r="BP18" i="1"/>
  <c r="BC18" i="1"/>
  <c r="AS18" i="1"/>
  <c r="AL18" i="1"/>
  <c r="AI18" i="1" s="1"/>
  <c r="BP17" i="1"/>
  <c r="BC17" i="1"/>
  <c r="AS17" i="1"/>
  <c r="AL17" i="1"/>
  <c r="AI17" i="1" s="1"/>
  <c r="BP16" i="1"/>
  <c r="BC16" i="1"/>
  <c r="AS16" i="1"/>
  <c r="AL16" i="1"/>
  <c r="AI16" i="1" s="1"/>
  <c r="H15" i="1" l="1"/>
  <c r="I15" i="1" s="1"/>
  <c r="I25" i="1"/>
  <c r="H26" i="1"/>
  <c r="BP27" i="1"/>
  <c r="BM27" i="1" s="1"/>
  <c r="AS33" i="1"/>
  <c r="BM33" i="1"/>
  <c r="AS31" i="1"/>
  <c r="BM31" i="1"/>
  <c r="AV32" i="1"/>
  <c r="AS32" i="1" s="1"/>
  <c r="AS30" i="1"/>
  <c r="AI26" i="1"/>
  <c r="Y26" i="1"/>
  <c r="BC26" i="1"/>
  <c r="AV26" i="1"/>
  <c r="Y27" i="1"/>
  <c r="AI27" i="1"/>
  <c r="BC27" i="1"/>
  <c r="Y28" i="1"/>
  <c r="AL28" i="1"/>
  <c r="BF28" i="1"/>
  <c r="BC28" i="1" s="1"/>
  <c r="AS29" i="1"/>
  <c r="AI32" i="1"/>
  <c r="AV34" i="1"/>
  <c r="AS34" i="1" s="1"/>
  <c r="Y35" i="1"/>
  <c r="AI35" i="1"/>
  <c r="BC35" i="1"/>
  <c r="BP29" i="1"/>
  <c r="BM29" i="1" s="1"/>
  <c r="AL30" i="1"/>
  <c r="BF30" i="1"/>
  <c r="BC30" i="1" s="1"/>
  <c r="AL34" i="1"/>
  <c r="AL25" i="1" s="1"/>
  <c r="BM32" i="1" l="1"/>
  <c r="Y25" i="1"/>
  <c r="BM30" i="1"/>
  <c r="BP28" i="1"/>
  <c r="BM28" i="1" s="1"/>
  <c r="AI28" i="1"/>
  <c r="AS25" i="1"/>
  <c r="AS26" i="1"/>
  <c r="BC25" i="1"/>
  <c r="BP26" i="1"/>
  <c r="BM26" i="1" s="1"/>
  <c r="AI34" i="1"/>
  <c r="BP34" i="1"/>
  <c r="BM34" i="1" s="1"/>
  <c r="BM21" i="1"/>
  <c r="AI30" i="1"/>
  <c r="BC21" i="1"/>
  <c r="Y15" i="1" l="1"/>
  <c r="AI25" i="1"/>
  <c r="BP25" i="1"/>
  <c r="BM25" i="1" s="1"/>
  <c r="AL15" i="1"/>
  <c r="AI15" i="1" s="1"/>
  <c r="BC15" i="1"/>
  <c r="AS15" i="1"/>
  <c r="AS21" i="1"/>
  <c r="BM15" i="1" l="1"/>
  <c r="BP15" i="1" s="1"/>
</calcChain>
</file>

<file path=xl/sharedStrings.xml><?xml version="1.0" encoding="utf-8"?>
<sst xmlns="http://schemas.openxmlformats.org/spreadsheetml/2006/main" count="1501" uniqueCount="131">
  <si>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</si>
  <si>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</si>
  <si>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0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</si>
  <si>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</si>
  <si>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</si>
  <si>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</si>
  <si>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</si>
  <si>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</si>
  <si>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</si>
  <si>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</si>
  <si>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</si>
  <si>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</si>
  <si>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</si>
  <si>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млн. рублей 
(с НДС) 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</si>
  <si>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</si>
  <si>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</si>
  <si>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</si>
  <si>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2022 года</t>
  </si>
  <si>
    <t>Предложение по корректировке утвержденного плана 2022 года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</si>
  <si>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</si>
  <si>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</si>
  <si>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</si>
  <si>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месяц и год составления сметной документации</t>
  </si>
  <si>
    <t>в базисном уровне цен, млн рублей
(с НДС)</t>
  </si>
  <si>
    <t>в ценах, сложившихся ко времени составления сметной документации, млн рублей (с НДС)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</si>
  <si>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</si>
  <si>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</si>
  <si>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</si>
  <si>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</si>
  <si>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</si>
  <si>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</si>
  <si>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</si>
  <si>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</si>
  <si>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</si>
  <si>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</si>
  <si>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</si>
  <si>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</si>
  <si>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</si>
  <si>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</si>
  <si>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</si>
  <si>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</si>
  <si>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</si>
  <si>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</si>
  <si>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</si>
  <si>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</si>
  <si>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</si>
  <si>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</si>
  <si>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</si>
  <si>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</si>
  <si>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</si>
  <si>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</si>
  <si>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</si>
  <si>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</si>
  <si>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</si>
  <si>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</si>
  <si>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</si>
  <si>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</si>
  <si>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</si>
  <si>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</si>
  <si>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</si>
  <si>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</si>
  <si>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</si>
  <si>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</si>
  <si>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</si>
  <si>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</si>
  <si>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</si>
  <si>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</si>
  <si>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</si>
  <si>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</si>
  <si>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</si>
  <si>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</si>
  <si>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</si>
  <si>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</si>
  <si>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</si>
  <si>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</si>
  <si>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</si>
  <si>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</si>
  <si>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</si>
  <si>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</si>
  <si>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</si>
  <si>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</si>
  <si>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</si>
  <si>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</si>
  <si>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</si>
  <si>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</si>
  <si>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</si>
  <si>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</si>
  <si>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</si>
  <si>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</si>
  <si>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</si>
  <si>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</si>
  <si>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</si>
  <si>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</si>
  <si>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</si>
  <si>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</si>
  <si>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</si>
  <si>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</si>
  <si>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</si>
  <si>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</si>
  <si>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</si>
  <si>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</si>
  <si>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1.6.6</t>
  </si>
  <si>
    <t>Энергосбережение</t>
  </si>
  <si>
    <t>1.6.6.1</t>
  </si>
  <si>
    <t>1.6.7</t>
  </si>
  <si>
    <t>1.6.7.1</t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</si>
  <si>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</si>
  <si>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0"/>
        <rFont val="Times New Roman"/>
        <family val="1"/>
        <charset val="204"/>
      </rPr>
      <t>2)</t>
    </r>
    <r>
      <rPr>
        <sz val="10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</si>
  <si>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0"/>
        <rFont val="Times New Roman"/>
        <family val="1"/>
        <charset val="204"/>
      </rPr>
      <t>3)</t>
    </r>
    <r>
      <rPr>
        <sz val="10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</si>
  <si>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0"/>
        <rFont val="Times New Roman"/>
        <family val="1"/>
        <charset val="204"/>
      </rPr>
      <t>4)</t>
    </r>
    <r>
      <rPr>
        <sz val="10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</si>
  <si>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План 2023 года</t>
  </si>
  <si>
    <t>в базисном уровне цен,
млн рублей (с НДС)</t>
  </si>
  <si>
    <r>
      <t xml:space="preserve">Год раскрытия информации: </t>
    </r>
    <r>
      <rPr>
        <u/>
        <sz val="10"/>
        <rFont val="Times New Roman"/>
        <family val="1"/>
        <charset val="204"/>
      </rPr>
      <t>2021 год</t>
    </r>
  </si>
  <si>
    <r>
      <t xml:space="preserve">Инвестиционная программа </t>
    </r>
    <r>
      <rPr>
        <u/>
        <sz val="10"/>
        <color theme="1"/>
        <rFont val="Times New Roman"/>
        <family val="1"/>
        <charset val="204"/>
      </rPr>
      <t>акционерного общества "Ульяновскэнерго"</t>
    </r>
  </si>
  <si>
    <t xml:space="preserve">Фактический объем финансирования на 01.01.21 года, млн рублей 
(с НДС) </t>
  </si>
  <si>
    <t xml:space="preserve">План 
на 01.01.21 года </t>
  </si>
  <si>
    <t>Финансирование капитальных вложений 2021
года в прогнозных ценах, млн рублей (с НДС)</t>
  </si>
  <si>
    <t>Предложение по корректировке утвержденного плана 2023 года</t>
  </si>
  <si>
    <t>План 2024 года</t>
  </si>
  <si>
    <t xml:space="preserve">Предложение по корректировке утвержденного плана 2024 года </t>
  </si>
  <si>
    <t>Финансирование капитальных вложений в прогнозных ценах соответствующих лет, млн. рублей (с НДС)</t>
  </si>
  <si>
    <t>Предложение по корректировке утвержденного плана на 01.01.2021</t>
  </si>
  <si>
    <t>План 
на 01.01.2021</t>
  </si>
  <si>
    <t>Создание ИСУЭЭ(М)</t>
  </si>
  <si>
    <t>Создание интеллектуальной системы учета электрической энергии (мощности) (ИСУЭЭ(М))</t>
  </si>
  <si>
    <t>L_3.01_VTiOT</t>
  </si>
  <si>
    <t>L_3.02_AVTO</t>
  </si>
  <si>
    <t>L_3.03_COK.POK</t>
  </si>
  <si>
    <t>L_3.04_ENERGOSB</t>
  </si>
  <si>
    <t>L_3.05_ISUEE</t>
  </si>
  <si>
    <t>Год окончания реализации инвестиционного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</si>
</sst>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[$-419]mmmm\ yyyy;@"/>
  </numFmts>
  <fonts count="37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5" fillId="0" borderId="0"/>
    <xf numFmtId="0" fontId="2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14" applyNumberFormat="0" applyAlignment="0" applyProtection="0"/>
    <xf numFmtId="0" fontId="15" fillId="21" borderId="15" applyNumberFormat="0" applyAlignment="0" applyProtection="0"/>
    <xf numFmtId="0" fontId="16" fillId="21" borderId="14" applyNumberFormat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9" fillId="0" borderId="1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9" applyNumberFormat="0" applyFill="0" applyAlignment="0" applyProtection="0"/>
    <xf numFmtId="0" fontId="21" fillId="22" borderId="20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24" fillId="0" borderId="0"/>
    <xf numFmtId="0" fontId="25" fillId="0" borderId="0"/>
    <xf numFmtId="0" fontId="26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" fillId="0" borderId="0"/>
    <xf numFmtId="164" fontId="28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11" fillId="24" borderId="21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2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5" borderId="0" applyNumberFormat="0" applyBorder="0" applyAlignment="0" applyProtection="0"/>
  </cellStyleXfs>
  <cellXfs count="77">
    <xf numFmtId="0" fontId="0" fillId="0" borderId="0" xfId="0"/>
    <xf numFmtId="0" fontId="4" fillId="0" borderId="0" xfId="0" applyFont="1" applyFill="1"/>
    <xf numFmtId="0" fontId="4" fillId="0" borderId="0" xfId="0" applyNumberFormat="1" applyFont="1" applyFill="1"/>
    <xf numFmtId="0" fontId="4" fillId="0" borderId="0" xfId="0" applyFont="1"/>
    <xf numFmtId="0" fontId="3" fillId="0" borderId="0" xfId="0" applyFont="1" applyFill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8" fillId="0" borderId="0" xfId="1" applyFont="1" applyFill="1" applyAlignment="1">
      <alignment vertical="center"/>
    </xf>
    <xf numFmtId="0" fontId="8" fillId="0" borderId="0" xfId="1" applyNumberFormat="1" applyFont="1" applyFill="1" applyAlignment="1">
      <alignment vertical="center"/>
    </xf>
    <xf numFmtId="0" fontId="6" fillId="0" borderId="0" xfId="1" applyFont="1" applyFill="1" applyAlignment="1">
      <alignment vertical="top"/>
    </xf>
    <xf numFmtId="0" fontId="6" fillId="0" borderId="0" xfId="1" applyNumberFormat="1" applyFont="1" applyFill="1" applyAlignment="1">
      <alignment vertical="top"/>
    </xf>
    <xf numFmtId="0" fontId="4" fillId="0" borderId="0" xfId="2" applyFont="1" applyFill="1" applyAlignment="1">
      <alignment horizontal="right"/>
    </xf>
    <xf numFmtId="0" fontId="3" fillId="0" borderId="0" xfId="0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/>
    <xf numFmtId="0" fontId="4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left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0" borderId="0" xfId="0" applyFont="1" applyFill="1" applyBorder="1" applyAlignment="1">
      <alignment wrapText="1"/>
    </xf>
    <xf numFmtId="0" fontId="35" fillId="0" borderId="1" xfId="1" applyFont="1" applyFill="1" applyBorder="1" applyAlignment="1">
      <alignment vertical="center" wrapText="1"/>
    </xf>
    <xf numFmtId="0" fontId="35" fillId="0" borderId="1" xfId="1" applyFont="1" applyFill="1" applyBorder="1" applyAlignment="1">
      <alignment horizontal="center" vertical="center"/>
    </xf>
    <xf numFmtId="0" fontId="35" fillId="0" borderId="1" xfId="1" applyFont="1" applyFill="1" applyBorder="1" applyAlignment="1">
      <alignment horizontal="center" vertical="center" wrapText="1"/>
    </xf>
    <xf numFmtId="49" fontId="35" fillId="0" borderId="1" xfId="1" applyNumberFormat="1" applyFont="1" applyFill="1" applyBorder="1" applyAlignment="1">
      <alignment vertical="center" wrapText="1"/>
    </xf>
    <xf numFmtId="0" fontId="35" fillId="0" borderId="1" xfId="1" applyFont="1" applyFill="1" applyBorder="1" applyAlignment="1">
      <alignment horizontal="left" vertical="top" wrapText="1"/>
    </xf>
    <xf numFmtId="0" fontId="35" fillId="0" borderId="1" xfId="1" applyFont="1" applyFill="1" applyBorder="1" applyAlignment="1">
      <alignment wrapText="1"/>
    </xf>
    <xf numFmtId="49" fontId="35" fillId="0" borderId="1" xfId="1" applyNumberFormat="1" applyFont="1" applyFill="1" applyBorder="1" applyAlignment="1">
      <alignment horizontal="center" vertical="center"/>
    </xf>
    <xf numFmtId="49" fontId="36" fillId="0" borderId="1" xfId="1" applyNumberFormat="1" applyFont="1" applyFill="1" applyBorder="1" applyAlignment="1">
      <alignment vertical="center" wrapText="1"/>
    </xf>
    <xf numFmtId="0" fontId="36" fillId="0" borderId="6" xfId="0" applyFont="1" applyFill="1" applyBorder="1"/>
    <xf numFmtId="0" fontId="36" fillId="0" borderId="7" xfId="0" applyFont="1" applyFill="1" applyBorder="1" applyAlignment="1">
      <alignment vertical="center" wrapText="1"/>
    </xf>
    <xf numFmtId="0" fontId="36" fillId="0" borderId="8" xfId="0" applyFont="1" applyFill="1" applyBorder="1" applyAlignment="1">
      <alignment vertical="center" wrapText="1"/>
    </xf>
    <xf numFmtId="0" fontId="36" fillId="0" borderId="13" xfId="0" applyFont="1" applyFill="1" applyBorder="1" applyAlignment="1">
      <alignment vertical="center" textRotation="90" wrapText="1"/>
    </xf>
    <xf numFmtId="49" fontId="36" fillId="0" borderId="1" xfId="0" applyNumberFormat="1" applyFont="1" applyFill="1" applyBorder="1" applyAlignment="1">
      <alignment horizontal="center" vertical="center" wrapText="1"/>
    </xf>
    <xf numFmtId="0" fontId="36" fillId="0" borderId="0" xfId="0" applyFont="1"/>
    <xf numFmtId="0" fontId="4" fillId="0" borderId="0" xfId="0" applyFont="1" applyFill="1" applyBorder="1" applyAlignment="1"/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textRotation="90" wrapText="1"/>
    </xf>
    <xf numFmtId="0" fontId="36" fillId="0" borderId="9" xfId="0" applyFont="1" applyFill="1" applyBorder="1" applyAlignment="1">
      <alignment horizontal="center" vertical="center" textRotation="90" wrapText="1"/>
    </xf>
    <xf numFmtId="0" fontId="36" fillId="0" borderId="13" xfId="0" applyFont="1" applyFill="1" applyBorder="1" applyAlignment="1">
      <alignment horizontal="center" vertical="center" textRotation="90" wrapText="1"/>
    </xf>
    <xf numFmtId="0" fontId="36" fillId="0" borderId="9" xfId="0" applyNumberFormat="1" applyFont="1" applyFill="1" applyBorder="1" applyAlignment="1">
      <alignment horizontal="center" vertical="center" textRotation="90" wrapText="1"/>
    </xf>
    <xf numFmtId="0" fontId="36" fillId="0" borderId="1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textRotation="90" wrapText="1"/>
    </xf>
    <xf numFmtId="0" fontId="36" fillId="0" borderId="9" xfId="0" applyFont="1" applyFill="1" applyBorder="1" applyAlignment="1">
      <alignment horizontal="center" vertical="center" textRotation="90" wrapText="1"/>
    </xf>
    <xf numFmtId="0" fontId="36" fillId="0" borderId="6" xfId="0" applyFont="1" applyFill="1" applyBorder="1" applyAlignment="1">
      <alignment horizontal="center" vertical="center" wrapText="1"/>
    </xf>
    <xf numFmtId="0" fontId="36" fillId="0" borderId="7" xfId="0" applyFont="1" applyFill="1" applyBorder="1" applyAlignment="1">
      <alignment horizontal="center" vertical="center" wrapText="1"/>
    </xf>
    <xf numFmtId="0" fontId="36" fillId="0" borderId="8" xfId="0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 wrapText="1"/>
    </xf>
    <xf numFmtId="0" fontId="36" fillId="0" borderId="12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wrapText="1"/>
    </xf>
    <xf numFmtId="0" fontId="36" fillId="0" borderId="13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textRotation="90" wrapText="1"/>
    </xf>
    <xf numFmtId="0" fontId="36" fillId="0" borderId="9" xfId="0" applyFont="1" applyFill="1" applyBorder="1" applyAlignment="1">
      <alignment horizontal="center" vertical="center" textRotation="90" wrapText="1"/>
    </xf>
    <xf numFmtId="0" fontId="36" fillId="0" borderId="13" xfId="0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36" fillId="0" borderId="1" xfId="0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top"/>
    </xf>
    <xf numFmtId="49" fontId="35" fillId="0" borderId="1" xfId="1" applyNumberFormat="1" applyFont="1" applyFill="1" applyBorder="1" applyAlignment="1">
      <alignment horizontal="center" vertical="center" wrapText="1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W116"/>
  <sheetViews>
    <sheetView tabSelected="1" view="pageBreakPreview" topLeftCell="O4" zoomScale="115" zoomScaleNormal="100" zoomScaleSheetLayoutView="115" workbookViewId="0">
      <selection activeCell="AL15" sqref="AL15"/>
    </sheetView>
  </sheetViews>
  <sheetFormatPr defaultRowHeight="12.75" x14ac:dyDescent="0.2"/>
  <cols>
    <col min="1" max="1" width="6.625" style="1" customWidth="1"/>
    <col min="2" max="2" width="33.875" style="17" customWidth="1"/>
    <col min="3" max="3" width="10.5" style="1" customWidth="1"/>
    <col min="4" max="4" width="3.25" style="1" customWidth="1"/>
    <col min="5" max="5" width="4.375" style="1" customWidth="1"/>
    <col min="6" max="6" width="4" style="1" customWidth="1"/>
    <col min="7" max="7" width="5" style="1" customWidth="1"/>
    <col min="8" max="8" width="5.5" style="1" customWidth="1"/>
    <col min="9" max="9" width="6.75" style="1" customWidth="1"/>
    <col min="10" max="10" width="9.25" style="1" customWidth="1"/>
    <col min="11" max="11" width="5.375" style="1" customWidth="1"/>
    <col min="12" max="12" width="8" style="1" customWidth="1"/>
    <col min="13" max="13" width="5.875" style="1" customWidth="1"/>
    <col min="14" max="14" width="5.25" style="1" customWidth="1"/>
    <col min="15" max="15" width="7.25" style="1" customWidth="1"/>
    <col min="16" max="16" width="8" style="1" customWidth="1"/>
    <col min="17" max="17" width="7.5" style="1" customWidth="1"/>
    <col min="18" max="18" width="7.875" style="1" customWidth="1"/>
    <col min="19" max="19" width="7.625" style="1" customWidth="1"/>
    <col min="20" max="20" width="5.625" style="1" customWidth="1"/>
    <col min="21" max="21" width="6.75" style="1" customWidth="1"/>
    <col min="22" max="23" width="4.25" style="1" customWidth="1"/>
    <col min="24" max="24" width="5.875" style="1" customWidth="1"/>
    <col min="25" max="25" width="4.625" style="1" customWidth="1"/>
    <col min="26" max="26" width="3.125" style="1" customWidth="1"/>
    <col min="27" max="27" width="5.875" style="1" customWidth="1"/>
    <col min="28" max="28" width="8" style="1" customWidth="1"/>
    <col min="29" max="29" width="3.125" style="1" customWidth="1"/>
    <col min="30" max="30" width="4.5" style="1" customWidth="1"/>
    <col min="31" max="31" width="3.5" style="1" customWidth="1"/>
    <col min="32" max="32" width="6.375" style="1" customWidth="1"/>
    <col min="33" max="33" width="7.625" style="1" customWidth="1"/>
    <col min="34" max="34" width="3.25" style="1" customWidth="1"/>
    <col min="35" max="35" width="5.75" style="1" customWidth="1"/>
    <col min="36" max="36" width="3.75" style="1" customWidth="1"/>
    <col min="37" max="37" width="7.75" style="1" customWidth="1"/>
    <col min="38" max="38" width="8.625" style="2" customWidth="1"/>
    <col min="39" max="39" width="3.375" style="1" customWidth="1"/>
    <col min="40" max="40" width="5.5" style="1" customWidth="1"/>
    <col min="41" max="41" width="3.375" style="1" customWidth="1"/>
    <col min="42" max="42" width="6.875" style="1" customWidth="1"/>
    <col min="43" max="43" width="8.875" style="1" customWidth="1"/>
    <col min="44" max="44" width="4.375" style="1" customWidth="1"/>
    <col min="45" max="45" width="5.5" style="1" customWidth="1"/>
    <col min="46" max="46" width="4.25" style="1" customWidth="1"/>
    <col min="47" max="47" width="6.75" style="1" customWidth="1"/>
    <col min="48" max="48" width="7.875" style="1" customWidth="1"/>
    <col min="49" max="49" width="4.25" style="1" customWidth="1"/>
    <col min="50" max="50" width="5" style="1" customWidth="1"/>
    <col min="51" max="51" width="3.625" style="1" customWidth="1"/>
    <col min="52" max="52" width="6.375" style="1" customWidth="1"/>
    <col min="53" max="53" width="8.875" style="1" customWidth="1"/>
    <col min="54" max="54" width="4.25" style="1" customWidth="1"/>
    <col min="55" max="55" width="5.375" style="1" customWidth="1"/>
    <col min="56" max="56" width="4.25" style="1" customWidth="1"/>
    <col min="57" max="57" width="6.375" style="1" customWidth="1"/>
    <col min="58" max="58" width="8.5" style="1" customWidth="1"/>
    <col min="59" max="59" width="4.25" style="1" customWidth="1"/>
    <col min="60" max="60" width="4.375" style="1" customWidth="1"/>
    <col min="61" max="61" width="3.125" style="1" customWidth="1"/>
    <col min="62" max="62" width="6.375" style="1" customWidth="1"/>
    <col min="63" max="63" width="9" style="1" customWidth="1"/>
    <col min="64" max="64" width="3.375" style="1" customWidth="1"/>
    <col min="65" max="65" width="5.25" style="1" customWidth="1"/>
    <col min="66" max="66" width="3.125" style="1" customWidth="1"/>
    <col min="67" max="67" width="6.375" style="1" customWidth="1"/>
    <col min="68" max="68" width="8.125" style="1" customWidth="1"/>
    <col min="69" max="69" width="3.375" style="1" customWidth="1"/>
    <col min="70" max="70" width="4.875" style="1" customWidth="1"/>
    <col min="71" max="71" width="3.125" style="1" customWidth="1"/>
    <col min="72" max="72" width="6.625" style="1" customWidth="1"/>
    <col min="73" max="73" width="8.375" style="1" customWidth="1"/>
    <col min="74" max="74" width="4" style="1" customWidth="1"/>
    <col min="75" max="75" width="6.5" style="1" customWidth="1"/>
    <col min="76" max="16384" width="9" style="3"/>
  </cols>
  <sheetData>
    <row r="1" spans="1:75" x14ac:dyDescent="0.2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</row>
    <row r="2" spans="1:75" ht="6.75" customHeight="1" x14ac:dyDescent="0.2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4"/>
      <c r="AJ2" s="4"/>
      <c r="AK2" s="4"/>
      <c r="AL2" s="5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</row>
    <row r="3" spans="1:75" x14ac:dyDescent="0.2">
      <c r="A3" s="74" t="s">
        <v>113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6"/>
      <c r="AJ3" s="6"/>
      <c r="AK3" s="6"/>
      <c r="AL3" s="7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</row>
    <row r="4" spans="1:75" x14ac:dyDescent="0.2">
      <c r="A4" s="75" t="s">
        <v>1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8"/>
      <c r="AJ4" s="8"/>
      <c r="AK4" s="8"/>
      <c r="AL4" s="9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</row>
    <row r="5" spans="1:75" ht="5.25" customHeight="1" x14ac:dyDescent="0.2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BW5" s="10"/>
    </row>
    <row r="6" spans="1:75" x14ac:dyDescent="0.2">
      <c r="A6" s="70" t="s">
        <v>112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11"/>
      <c r="AJ6" s="11"/>
      <c r="AK6" s="11"/>
      <c r="AL6" s="12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</row>
    <row r="7" spans="1:75" ht="5.25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13"/>
      <c r="AJ7" s="13"/>
      <c r="AK7" s="13"/>
      <c r="AL7" s="14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</row>
    <row r="8" spans="1:75" ht="15" customHeight="1" x14ac:dyDescent="0.2">
      <c r="A8" s="70" t="s">
        <v>2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15"/>
      <c r="AJ8" s="15"/>
      <c r="AK8" s="15"/>
      <c r="AL8" s="16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</row>
    <row r="9" spans="1:75" ht="15" customHeight="1" x14ac:dyDescent="0.2">
      <c r="A9" s="71" t="s">
        <v>3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15"/>
      <c r="AJ9" s="15"/>
      <c r="AK9" s="15"/>
      <c r="AL9" s="16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0" spans="1:75" ht="6.75" customHeight="1" x14ac:dyDescent="0.2">
      <c r="BV10" s="18"/>
    </row>
    <row r="11" spans="1:75" ht="60.75" customHeight="1" x14ac:dyDescent="0.2">
      <c r="A11" s="65" t="s">
        <v>4</v>
      </c>
      <c r="B11" s="62" t="s">
        <v>5</v>
      </c>
      <c r="C11" s="65" t="s">
        <v>6</v>
      </c>
      <c r="D11" s="72" t="s">
        <v>7</v>
      </c>
      <c r="E11" s="72" t="s">
        <v>8</v>
      </c>
      <c r="F11" s="65" t="s">
        <v>130</v>
      </c>
      <c r="G11" s="65"/>
      <c r="H11" s="65" t="s">
        <v>9</v>
      </c>
      <c r="I11" s="65"/>
      <c r="J11" s="65"/>
      <c r="K11" s="65"/>
      <c r="L11" s="65"/>
      <c r="M11" s="65"/>
      <c r="N11" s="66" t="s">
        <v>10</v>
      </c>
      <c r="O11" s="62" t="s">
        <v>114</v>
      </c>
      <c r="P11" s="65" t="s">
        <v>11</v>
      </c>
      <c r="Q11" s="65"/>
      <c r="R11" s="65"/>
      <c r="S11" s="65"/>
      <c r="T11" s="65" t="s">
        <v>12</v>
      </c>
      <c r="U11" s="65"/>
      <c r="V11" s="56" t="s">
        <v>13</v>
      </c>
      <c r="W11" s="57"/>
      <c r="X11" s="58"/>
      <c r="Y11" s="65" t="s">
        <v>116</v>
      </c>
      <c r="Z11" s="65"/>
      <c r="AA11" s="65"/>
      <c r="AB11" s="65"/>
      <c r="AC11" s="65"/>
      <c r="AD11" s="65"/>
      <c r="AE11" s="65"/>
      <c r="AF11" s="65"/>
      <c r="AG11" s="65"/>
      <c r="AH11" s="65"/>
      <c r="AI11" s="32"/>
      <c r="AJ11" s="33"/>
      <c r="AK11" s="33"/>
      <c r="AL11" s="33"/>
      <c r="AM11" s="33"/>
      <c r="AN11" s="54" t="s">
        <v>120</v>
      </c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  <c r="BM11" s="54"/>
      <c r="BN11" s="54"/>
      <c r="BO11" s="54"/>
      <c r="BP11" s="54"/>
      <c r="BQ11" s="54"/>
      <c r="BR11" s="33"/>
      <c r="BS11" s="33"/>
      <c r="BT11" s="33"/>
      <c r="BU11" s="33"/>
      <c r="BV11" s="34"/>
      <c r="BW11" s="62" t="s">
        <v>14</v>
      </c>
    </row>
    <row r="12" spans="1:75" ht="48.75" customHeight="1" x14ac:dyDescent="0.2">
      <c r="A12" s="65"/>
      <c r="B12" s="63"/>
      <c r="C12" s="65"/>
      <c r="D12" s="72"/>
      <c r="E12" s="72"/>
      <c r="F12" s="65"/>
      <c r="G12" s="65"/>
      <c r="H12" s="53" t="s">
        <v>15</v>
      </c>
      <c r="I12" s="54"/>
      <c r="J12" s="55"/>
      <c r="K12" s="59" t="s">
        <v>16</v>
      </c>
      <c r="L12" s="60"/>
      <c r="M12" s="61"/>
      <c r="N12" s="67"/>
      <c r="O12" s="63"/>
      <c r="P12" s="65" t="s">
        <v>15</v>
      </c>
      <c r="Q12" s="65"/>
      <c r="R12" s="65" t="s">
        <v>16</v>
      </c>
      <c r="S12" s="65"/>
      <c r="T12" s="65"/>
      <c r="U12" s="65"/>
      <c r="V12" s="59"/>
      <c r="W12" s="60"/>
      <c r="X12" s="61"/>
      <c r="Y12" s="65" t="s">
        <v>15</v>
      </c>
      <c r="Z12" s="65"/>
      <c r="AA12" s="65"/>
      <c r="AB12" s="65"/>
      <c r="AC12" s="65"/>
      <c r="AD12" s="65" t="s">
        <v>16</v>
      </c>
      <c r="AE12" s="65"/>
      <c r="AF12" s="65"/>
      <c r="AG12" s="65"/>
      <c r="AH12" s="65"/>
      <c r="AI12" s="53" t="s">
        <v>17</v>
      </c>
      <c r="AJ12" s="54"/>
      <c r="AK12" s="54"/>
      <c r="AL12" s="54"/>
      <c r="AM12" s="55"/>
      <c r="AN12" s="59" t="s">
        <v>18</v>
      </c>
      <c r="AO12" s="54"/>
      <c r="AP12" s="54"/>
      <c r="AQ12" s="54"/>
      <c r="AR12" s="55"/>
      <c r="AS12" s="53" t="s">
        <v>110</v>
      </c>
      <c r="AT12" s="54"/>
      <c r="AU12" s="54"/>
      <c r="AV12" s="54"/>
      <c r="AW12" s="55"/>
      <c r="AX12" s="53" t="s">
        <v>117</v>
      </c>
      <c r="AY12" s="54"/>
      <c r="AZ12" s="54"/>
      <c r="BA12" s="54"/>
      <c r="BB12" s="55"/>
      <c r="BC12" s="53" t="s">
        <v>118</v>
      </c>
      <c r="BD12" s="54"/>
      <c r="BE12" s="54"/>
      <c r="BF12" s="54"/>
      <c r="BG12" s="55"/>
      <c r="BH12" s="53" t="s">
        <v>119</v>
      </c>
      <c r="BI12" s="54"/>
      <c r="BJ12" s="54"/>
      <c r="BK12" s="54"/>
      <c r="BL12" s="55"/>
      <c r="BM12" s="53" t="s">
        <v>19</v>
      </c>
      <c r="BN12" s="54"/>
      <c r="BO12" s="54"/>
      <c r="BP12" s="54"/>
      <c r="BQ12" s="55"/>
      <c r="BR12" s="53" t="s">
        <v>20</v>
      </c>
      <c r="BS12" s="54"/>
      <c r="BT12" s="54"/>
      <c r="BU12" s="54"/>
      <c r="BV12" s="55"/>
      <c r="BW12" s="63"/>
    </row>
    <row r="13" spans="1:75" ht="152.25" customHeight="1" x14ac:dyDescent="0.2">
      <c r="A13" s="65"/>
      <c r="B13" s="64"/>
      <c r="C13" s="65"/>
      <c r="D13" s="72"/>
      <c r="E13" s="72"/>
      <c r="F13" s="47" t="s">
        <v>21</v>
      </c>
      <c r="G13" s="35" t="s">
        <v>16</v>
      </c>
      <c r="H13" s="45" t="s">
        <v>111</v>
      </c>
      <c r="I13" s="45" t="s">
        <v>24</v>
      </c>
      <c r="J13" s="45" t="s">
        <v>22</v>
      </c>
      <c r="K13" s="45" t="s">
        <v>23</v>
      </c>
      <c r="L13" s="45" t="s">
        <v>24</v>
      </c>
      <c r="M13" s="45" t="s">
        <v>22</v>
      </c>
      <c r="N13" s="68"/>
      <c r="O13" s="64"/>
      <c r="P13" s="45" t="s">
        <v>25</v>
      </c>
      <c r="Q13" s="45" t="s">
        <v>26</v>
      </c>
      <c r="R13" s="45" t="s">
        <v>25</v>
      </c>
      <c r="S13" s="45" t="s">
        <v>26</v>
      </c>
      <c r="T13" s="46" t="s">
        <v>15</v>
      </c>
      <c r="U13" s="46" t="s">
        <v>16</v>
      </c>
      <c r="V13" s="45" t="s">
        <v>115</v>
      </c>
      <c r="W13" s="45" t="s">
        <v>122</v>
      </c>
      <c r="X13" s="45" t="s">
        <v>121</v>
      </c>
      <c r="Y13" s="51" t="s">
        <v>27</v>
      </c>
      <c r="Z13" s="51" t="s">
        <v>28</v>
      </c>
      <c r="AA13" s="51" t="s">
        <v>29</v>
      </c>
      <c r="AB13" s="52" t="s">
        <v>30</v>
      </c>
      <c r="AC13" s="52" t="s">
        <v>31</v>
      </c>
      <c r="AD13" s="51" t="s">
        <v>27</v>
      </c>
      <c r="AE13" s="51" t="s">
        <v>28</v>
      </c>
      <c r="AF13" s="51" t="s">
        <v>29</v>
      </c>
      <c r="AG13" s="52" t="s">
        <v>30</v>
      </c>
      <c r="AH13" s="52" t="s">
        <v>31</v>
      </c>
      <c r="AI13" s="45" t="s">
        <v>27</v>
      </c>
      <c r="AJ13" s="45" t="s">
        <v>28</v>
      </c>
      <c r="AK13" s="45" t="s">
        <v>29</v>
      </c>
      <c r="AL13" s="48" t="s">
        <v>30</v>
      </c>
      <c r="AM13" s="46" t="s">
        <v>31</v>
      </c>
      <c r="AN13" s="45" t="s">
        <v>27</v>
      </c>
      <c r="AO13" s="45" t="s">
        <v>28</v>
      </c>
      <c r="AP13" s="45" t="s">
        <v>29</v>
      </c>
      <c r="AQ13" s="46" t="s">
        <v>30</v>
      </c>
      <c r="AR13" s="46" t="s">
        <v>31</v>
      </c>
      <c r="AS13" s="45" t="s">
        <v>27</v>
      </c>
      <c r="AT13" s="45" t="s">
        <v>28</v>
      </c>
      <c r="AU13" s="45" t="s">
        <v>29</v>
      </c>
      <c r="AV13" s="46" t="s">
        <v>30</v>
      </c>
      <c r="AW13" s="46" t="s">
        <v>31</v>
      </c>
      <c r="AX13" s="45" t="s">
        <v>27</v>
      </c>
      <c r="AY13" s="45" t="s">
        <v>28</v>
      </c>
      <c r="AZ13" s="45" t="s">
        <v>29</v>
      </c>
      <c r="BA13" s="46" t="s">
        <v>30</v>
      </c>
      <c r="BB13" s="46" t="s">
        <v>31</v>
      </c>
      <c r="BC13" s="45" t="s">
        <v>27</v>
      </c>
      <c r="BD13" s="45" t="s">
        <v>28</v>
      </c>
      <c r="BE13" s="45" t="s">
        <v>29</v>
      </c>
      <c r="BF13" s="46" t="s">
        <v>30</v>
      </c>
      <c r="BG13" s="46" t="s">
        <v>31</v>
      </c>
      <c r="BH13" s="45" t="s">
        <v>27</v>
      </c>
      <c r="BI13" s="45" t="s">
        <v>28</v>
      </c>
      <c r="BJ13" s="45" t="s">
        <v>29</v>
      </c>
      <c r="BK13" s="46" t="s">
        <v>30</v>
      </c>
      <c r="BL13" s="46" t="s">
        <v>31</v>
      </c>
      <c r="BM13" s="45" t="s">
        <v>27</v>
      </c>
      <c r="BN13" s="45" t="s">
        <v>28</v>
      </c>
      <c r="BO13" s="45" t="s">
        <v>29</v>
      </c>
      <c r="BP13" s="46" t="s">
        <v>30</v>
      </c>
      <c r="BQ13" s="46" t="s">
        <v>31</v>
      </c>
      <c r="BR13" s="45" t="s">
        <v>27</v>
      </c>
      <c r="BS13" s="45" t="s">
        <v>28</v>
      </c>
      <c r="BT13" s="45" t="s">
        <v>29</v>
      </c>
      <c r="BU13" s="46" t="s">
        <v>30</v>
      </c>
      <c r="BV13" s="45" t="s">
        <v>31</v>
      </c>
      <c r="BW13" s="64"/>
    </row>
    <row r="14" spans="1:75" s="37" customFormat="1" ht="18" customHeight="1" x14ac:dyDescent="0.2">
      <c r="A14" s="44">
        <v>1</v>
      </c>
      <c r="B14" s="44">
        <v>2</v>
      </c>
      <c r="C14" s="44">
        <v>3</v>
      </c>
      <c r="D14" s="44">
        <v>4</v>
      </c>
      <c r="E14" s="44">
        <v>5</v>
      </c>
      <c r="F14" s="44">
        <v>6</v>
      </c>
      <c r="G14" s="44">
        <v>7</v>
      </c>
      <c r="H14" s="44">
        <v>8</v>
      </c>
      <c r="I14" s="44">
        <v>9</v>
      </c>
      <c r="J14" s="44">
        <v>10</v>
      </c>
      <c r="K14" s="44">
        <v>11</v>
      </c>
      <c r="L14" s="44">
        <v>12</v>
      </c>
      <c r="M14" s="44">
        <v>13</v>
      </c>
      <c r="N14" s="44">
        <v>14</v>
      </c>
      <c r="O14" s="44">
        <v>15</v>
      </c>
      <c r="P14" s="36" t="s">
        <v>32</v>
      </c>
      <c r="Q14" s="36" t="s">
        <v>33</v>
      </c>
      <c r="R14" s="36" t="s">
        <v>34</v>
      </c>
      <c r="S14" s="36" t="s">
        <v>35</v>
      </c>
      <c r="T14" s="44">
        <v>17</v>
      </c>
      <c r="U14" s="44">
        <v>18</v>
      </c>
      <c r="V14" s="44">
        <v>19</v>
      </c>
      <c r="W14" s="44">
        <v>20</v>
      </c>
      <c r="X14" s="44">
        <v>21</v>
      </c>
      <c r="Y14" s="50">
        <v>22</v>
      </c>
      <c r="Z14" s="50">
        <v>23</v>
      </c>
      <c r="AA14" s="50">
        <v>24</v>
      </c>
      <c r="AB14" s="50">
        <v>25</v>
      </c>
      <c r="AC14" s="50">
        <v>26</v>
      </c>
      <c r="AD14" s="50">
        <v>27</v>
      </c>
      <c r="AE14" s="50">
        <v>28</v>
      </c>
      <c r="AF14" s="50">
        <v>29</v>
      </c>
      <c r="AG14" s="50">
        <v>30</v>
      </c>
      <c r="AH14" s="50">
        <v>31</v>
      </c>
      <c r="AI14" s="36" t="s">
        <v>36</v>
      </c>
      <c r="AJ14" s="36" t="s">
        <v>37</v>
      </c>
      <c r="AK14" s="36" t="s">
        <v>38</v>
      </c>
      <c r="AL14" s="49" t="s">
        <v>39</v>
      </c>
      <c r="AM14" s="36" t="s">
        <v>40</v>
      </c>
      <c r="AN14" s="36" t="s">
        <v>41</v>
      </c>
      <c r="AO14" s="36" t="s">
        <v>42</v>
      </c>
      <c r="AP14" s="36" t="s">
        <v>43</v>
      </c>
      <c r="AQ14" s="36" t="s">
        <v>44</v>
      </c>
      <c r="AR14" s="36" t="s">
        <v>45</v>
      </c>
      <c r="AS14" s="36" t="s">
        <v>46</v>
      </c>
      <c r="AT14" s="36" t="s">
        <v>47</v>
      </c>
      <c r="AU14" s="36" t="s">
        <v>48</v>
      </c>
      <c r="AV14" s="36" t="s">
        <v>49</v>
      </c>
      <c r="AW14" s="36" t="s">
        <v>50</v>
      </c>
      <c r="AX14" s="36" t="s">
        <v>51</v>
      </c>
      <c r="AY14" s="36" t="s">
        <v>52</v>
      </c>
      <c r="AZ14" s="36" t="s">
        <v>53</v>
      </c>
      <c r="BA14" s="36" t="s">
        <v>54</v>
      </c>
      <c r="BB14" s="36" t="s">
        <v>55</v>
      </c>
      <c r="BC14" s="36" t="s">
        <v>56</v>
      </c>
      <c r="BD14" s="36" t="s">
        <v>57</v>
      </c>
      <c r="BE14" s="36" t="s">
        <v>58</v>
      </c>
      <c r="BF14" s="36" t="s">
        <v>59</v>
      </c>
      <c r="BG14" s="36" t="s">
        <v>60</v>
      </c>
      <c r="BH14" s="36" t="s">
        <v>61</v>
      </c>
      <c r="BI14" s="36" t="s">
        <v>62</v>
      </c>
      <c r="BJ14" s="36" t="s">
        <v>63</v>
      </c>
      <c r="BK14" s="36" t="s">
        <v>64</v>
      </c>
      <c r="BL14" s="36" t="s">
        <v>65</v>
      </c>
      <c r="BM14" s="44">
        <v>33</v>
      </c>
      <c r="BN14" s="44">
        <v>34</v>
      </c>
      <c r="BO14" s="44">
        <v>35</v>
      </c>
      <c r="BP14" s="44">
        <v>36</v>
      </c>
      <c r="BQ14" s="44">
        <v>37</v>
      </c>
      <c r="BR14" s="44">
        <v>38</v>
      </c>
      <c r="BS14" s="44">
        <v>39</v>
      </c>
      <c r="BT14" s="44">
        <v>40</v>
      </c>
      <c r="BU14" s="44">
        <v>41</v>
      </c>
      <c r="BV14" s="44">
        <v>42</v>
      </c>
      <c r="BW14" s="44">
        <v>43</v>
      </c>
    </row>
    <row r="15" spans="1:75" s="22" customFormat="1" x14ac:dyDescent="0.2">
      <c r="A15" s="20" t="s">
        <v>66</v>
      </c>
      <c r="B15" s="24" t="s">
        <v>67</v>
      </c>
      <c r="C15" s="25" t="s">
        <v>68</v>
      </c>
      <c r="D15" s="19" t="s">
        <v>69</v>
      </c>
      <c r="E15" s="19" t="s">
        <v>69</v>
      </c>
      <c r="F15" s="19" t="s">
        <v>69</v>
      </c>
      <c r="G15" s="19" t="s">
        <v>69</v>
      </c>
      <c r="H15" s="21">
        <f>H25</f>
        <v>428.80191200000002</v>
      </c>
      <c r="I15" s="21">
        <f t="shared" ref="I15:I34" si="0">H15</f>
        <v>428.80191200000002</v>
      </c>
      <c r="J15" s="43">
        <v>44287</v>
      </c>
      <c r="K15" s="21" t="s">
        <v>69</v>
      </c>
      <c r="L15" s="21" t="s">
        <v>69</v>
      </c>
      <c r="M15" s="21" t="s">
        <v>69</v>
      </c>
      <c r="N15" s="21" t="s">
        <v>69</v>
      </c>
      <c r="O15" s="21" t="s">
        <v>69</v>
      </c>
      <c r="P15" s="21" t="s">
        <v>69</v>
      </c>
      <c r="Q15" s="21" t="s">
        <v>69</v>
      </c>
      <c r="R15" s="21" t="s">
        <v>69</v>
      </c>
      <c r="S15" s="21" t="s">
        <v>69</v>
      </c>
      <c r="T15" s="21">
        <f>T25</f>
        <v>471.87393400000002</v>
      </c>
      <c r="U15" s="21" t="s">
        <v>69</v>
      </c>
      <c r="V15" s="21" t="s">
        <v>69</v>
      </c>
      <c r="W15" s="21" t="s">
        <v>69</v>
      </c>
      <c r="X15" s="21" t="s">
        <v>69</v>
      </c>
      <c r="Y15" s="21" t="str">
        <f>AB15</f>
        <v>нд</v>
      </c>
      <c r="Z15" s="21" t="s">
        <v>69</v>
      </c>
      <c r="AA15" s="21" t="s">
        <v>69</v>
      </c>
      <c r="AB15" s="21" t="s">
        <v>69</v>
      </c>
      <c r="AC15" s="21" t="s">
        <v>69</v>
      </c>
      <c r="AD15" s="21" t="s">
        <v>69</v>
      </c>
      <c r="AE15" s="21" t="s">
        <v>69</v>
      </c>
      <c r="AF15" s="21" t="s">
        <v>69</v>
      </c>
      <c r="AG15" s="21" t="s">
        <v>69</v>
      </c>
      <c r="AH15" s="21" t="s">
        <v>69</v>
      </c>
      <c r="AI15" s="21">
        <f>AL15</f>
        <v>20.894403599999997</v>
      </c>
      <c r="AJ15" s="21" t="s">
        <v>69</v>
      </c>
      <c r="AK15" s="21" t="s">
        <v>69</v>
      </c>
      <c r="AL15" s="21">
        <f>AL25</f>
        <v>20.894403599999997</v>
      </c>
      <c r="AM15" s="21" t="s">
        <v>69</v>
      </c>
      <c r="AN15" s="21" t="s">
        <v>69</v>
      </c>
      <c r="AO15" s="21" t="s">
        <v>69</v>
      </c>
      <c r="AP15" s="21" t="s">
        <v>69</v>
      </c>
      <c r="AQ15" s="21" t="s">
        <v>69</v>
      </c>
      <c r="AR15" s="21" t="s">
        <v>69</v>
      </c>
      <c r="AS15" s="21">
        <f>AV15</f>
        <v>190.3562268</v>
      </c>
      <c r="AT15" s="21" t="s">
        <v>69</v>
      </c>
      <c r="AU15" s="21" t="s">
        <v>69</v>
      </c>
      <c r="AV15" s="21">
        <f>AV25</f>
        <v>190.3562268</v>
      </c>
      <c r="AW15" s="21" t="s">
        <v>69</v>
      </c>
      <c r="AX15" s="21" t="s">
        <v>69</v>
      </c>
      <c r="AY15" s="21" t="s">
        <v>69</v>
      </c>
      <c r="AZ15" s="21" t="s">
        <v>69</v>
      </c>
      <c r="BA15" s="21" t="s">
        <v>69</v>
      </c>
      <c r="BB15" s="21" t="s">
        <v>69</v>
      </c>
      <c r="BC15" s="21">
        <f>BF15</f>
        <v>260.62335239999999</v>
      </c>
      <c r="BD15" s="21" t="s">
        <v>69</v>
      </c>
      <c r="BE15" s="21" t="s">
        <v>69</v>
      </c>
      <c r="BF15" s="21">
        <f>BF25</f>
        <v>260.62335239999999</v>
      </c>
      <c r="BG15" s="21" t="s">
        <v>69</v>
      </c>
      <c r="BH15" s="21" t="s">
        <v>69</v>
      </c>
      <c r="BI15" s="21" t="s">
        <v>69</v>
      </c>
      <c r="BJ15" s="21" t="s">
        <v>69</v>
      </c>
      <c r="BK15" s="21" t="s">
        <v>69</v>
      </c>
      <c r="BL15" s="21" t="s">
        <v>69</v>
      </c>
      <c r="BM15" s="21">
        <f>AI15+AS15+BC15</f>
        <v>471.87398280000002</v>
      </c>
      <c r="BN15" s="21" t="s">
        <v>69</v>
      </c>
      <c r="BO15" s="21" t="s">
        <v>69</v>
      </c>
      <c r="BP15" s="21">
        <f t="shared" ref="BP15:BP20" si="1">BM15</f>
        <v>471.87398280000002</v>
      </c>
      <c r="BQ15" s="21" t="s">
        <v>69</v>
      </c>
      <c r="BR15" s="21" t="s">
        <v>69</v>
      </c>
      <c r="BS15" s="21" t="s">
        <v>69</v>
      </c>
      <c r="BT15" s="21" t="s">
        <v>69</v>
      </c>
      <c r="BU15" s="21" t="s">
        <v>69</v>
      </c>
      <c r="BV15" s="21" t="s">
        <v>69</v>
      </c>
      <c r="BW15" s="21" t="s">
        <v>69</v>
      </c>
    </row>
    <row r="16" spans="1:75" ht="24" x14ac:dyDescent="0.2">
      <c r="A16" s="20" t="s">
        <v>70</v>
      </c>
      <c r="B16" s="24" t="s">
        <v>71</v>
      </c>
      <c r="C16" s="25" t="s">
        <v>68</v>
      </c>
      <c r="D16" s="19" t="s">
        <v>69</v>
      </c>
      <c r="E16" s="19" t="s">
        <v>69</v>
      </c>
      <c r="F16" s="19" t="s">
        <v>69</v>
      </c>
      <c r="G16" s="19" t="s">
        <v>69</v>
      </c>
      <c r="H16" s="21" t="s">
        <v>69</v>
      </c>
      <c r="I16" s="21" t="str">
        <f t="shared" si="0"/>
        <v>нд</v>
      </c>
      <c r="J16" s="21" t="s">
        <v>69</v>
      </c>
      <c r="K16" s="21" t="s">
        <v>69</v>
      </c>
      <c r="L16" s="21" t="s">
        <v>69</v>
      </c>
      <c r="M16" s="21" t="s">
        <v>69</v>
      </c>
      <c r="N16" s="21" t="s">
        <v>69</v>
      </c>
      <c r="O16" s="21" t="s">
        <v>69</v>
      </c>
      <c r="P16" s="21" t="s">
        <v>69</v>
      </c>
      <c r="Q16" s="21" t="s">
        <v>69</v>
      </c>
      <c r="R16" s="21" t="s">
        <v>69</v>
      </c>
      <c r="S16" s="21" t="s">
        <v>69</v>
      </c>
      <c r="T16" s="21" t="s">
        <v>69</v>
      </c>
      <c r="U16" s="21" t="s">
        <v>69</v>
      </c>
      <c r="V16" s="21" t="s">
        <v>69</v>
      </c>
      <c r="W16" s="21" t="s">
        <v>69</v>
      </c>
      <c r="X16" s="21" t="s">
        <v>69</v>
      </c>
      <c r="Y16" s="21" t="s">
        <v>69</v>
      </c>
      <c r="Z16" s="21" t="s">
        <v>69</v>
      </c>
      <c r="AA16" s="21" t="s">
        <v>69</v>
      </c>
      <c r="AB16" s="21" t="s">
        <v>69</v>
      </c>
      <c r="AC16" s="21" t="s">
        <v>69</v>
      </c>
      <c r="AD16" s="21" t="s">
        <v>69</v>
      </c>
      <c r="AE16" s="21" t="s">
        <v>69</v>
      </c>
      <c r="AF16" s="21" t="s">
        <v>69</v>
      </c>
      <c r="AG16" s="21" t="s">
        <v>69</v>
      </c>
      <c r="AH16" s="21" t="s">
        <v>69</v>
      </c>
      <c r="AI16" s="21" t="str">
        <f t="shared" ref="AI16:AI35" si="2">AL16</f>
        <v>нд</v>
      </c>
      <c r="AJ16" s="21" t="s">
        <v>69</v>
      </c>
      <c r="AK16" s="21" t="s">
        <v>69</v>
      </c>
      <c r="AL16" s="21" t="str">
        <f t="shared" ref="AL16:AL24" si="3">AO16</f>
        <v>нд</v>
      </c>
      <c r="AM16" s="21" t="s">
        <v>69</v>
      </c>
      <c r="AN16" s="21" t="s">
        <v>69</v>
      </c>
      <c r="AO16" s="21" t="s">
        <v>69</v>
      </c>
      <c r="AP16" s="21" t="s">
        <v>69</v>
      </c>
      <c r="AQ16" s="21" t="s">
        <v>69</v>
      </c>
      <c r="AR16" s="21" t="s">
        <v>69</v>
      </c>
      <c r="AS16" s="21" t="str">
        <f t="shared" ref="AS16:AS35" si="4">AV16</f>
        <v>нд</v>
      </c>
      <c r="AT16" s="21" t="s">
        <v>69</v>
      </c>
      <c r="AU16" s="21" t="s">
        <v>69</v>
      </c>
      <c r="AV16" s="21" t="s">
        <v>69</v>
      </c>
      <c r="AW16" s="21" t="s">
        <v>69</v>
      </c>
      <c r="AX16" s="21" t="s">
        <v>69</v>
      </c>
      <c r="AY16" s="21" t="s">
        <v>69</v>
      </c>
      <c r="AZ16" s="21" t="s">
        <v>69</v>
      </c>
      <c r="BA16" s="21" t="s">
        <v>69</v>
      </c>
      <c r="BB16" s="21" t="s">
        <v>69</v>
      </c>
      <c r="BC16" s="21" t="str">
        <f t="shared" ref="BC16:BC35" si="5">BF16</f>
        <v>нд</v>
      </c>
      <c r="BD16" s="21" t="s">
        <v>69</v>
      </c>
      <c r="BE16" s="21" t="s">
        <v>69</v>
      </c>
      <c r="BF16" s="21" t="s">
        <v>69</v>
      </c>
      <c r="BG16" s="21" t="s">
        <v>69</v>
      </c>
      <c r="BH16" s="21" t="s">
        <v>69</v>
      </c>
      <c r="BI16" s="21" t="s">
        <v>69</v>
      </c>
      <c r="BJ16" s="21" t="s">
        <v>69</v>
      </c>
      <c r="BK16" s="21" t="s">
        <v>69</v>
      </c>
      <c r="BL16" s="21" t="s">
        <v>69</v>
      </c>
      <c r="BM16" s="21" t="s">
        <v>69</v>
      </c>
      <c r="BN16" s="21" t="s">
        <v>69</v>
      </c>
      <c r="BO16" s="21" t="s">
        <v>69</v>
      </c>
      <c r="BP16" s="21" t="str">
        <f t="shared" si="1"/>
        <v>нд</v>
      </c>
      <c r="BQ16" s="21" t="s">
        <v>69</v>
      </c>
      <c r="BR16" s="21" t="s">
        <v>69</v>
      </c>
      <c r="BS16" s="21" t="s">
        <v>69</v>
      </c>
      <c r="BT16" s="21" t="s">
        <v>69</v>
      </c>
      <c r="BU16" s="21" t="s">
        <v>69</v>
      </c>
      <c r="BV16" s="21" t="s">
        <v>69</v>
      </c>
      <c r="BW16" s="21" t="s">
        <v>69</v>
      </c>
    </row>
    <row r="17" spans="1:75" s="22" customFormat="1" ht="24" x14ac:dyDescent="0.2">
      <c r="A17" s="20" t="s">
        <v>72</v>
      </c>
      <c r="B17" s="24" t="s">
        <v>73</v>
      </c>
      <c r="C17" s="25" t="s">
        <v>68</v>
      </c>
      <c r="D17" s="19" t="s">
        <v>69</v>
      </c>
      <c r="E17" s="19" t="s">
        <v>69</v>
      </c>
      <c r="F17" s="19" t="s">
        <v>69</v>
      </c>
      <c r="G17" s="19" t="s">
        <v>69</v>
      </c>
      <c r="H17" s="21" t="str">
        <f>H21</f>
        <v>нд</v>
      </c>
      <c r="I17" s="21" t="str">
        <f t="shared" si="0"/>
        <v>нд</v>
      </c>
      <c r="J17" s="21" t="s">
        <v>69</v>
      </c>
      <c r="K17" s="21" t="s">
        <v>69</v>
      </c>
      <c r="L17" s="21" t="s">
        <v>69</v>
      </c>
      <c r="M17" s="21" t="s">
        <v>69</v>
      </c>
      <c r="N17" s="21" t="s">
        <v>69</v>
      </c>
      <c r="O17" s="21" t="s">
        <v>69</v>
      </c>
      <c r="P17" s="21" t="s">
        <v>69</v>
      </c>
      <c r="Q17" s="21" t="s">
        <v>69</v>
      </c>
      <c r="R17" s="21" t="s">
        <v>69</v>
      </c>
      <c r="S17" s="21" t="s">
        <v>69</v>
      </c>
      <c r="T17" s="21" t="str">
        <f>T21</f>
        <v>нд</v>
      </c>
      <c r="U17" s="21" t="s">
        <v>69</v>
      </c>
      <c r="V17" s="21" t="s">
        <v>69</v>
      </c>
      <c r="W17" s="21" t="s">
        <v>69</v>
      </c>
      <c r="X17" s="21" t="s">
        <v>69</v>
      </c>
      <c r="Y17" s="21" t="s">
        <v>69</v>
      </c>
      <c r="Z17" s="21" t="s">
        <v>69</v>
      </c>
      <c r="AA17" s="21" t="s">
        <v>69</v>
      </c>
      <c r="AB17" s="21" t="s">
        <v>69</v>
      </c>
      <c r="AC17" s="21" t="s">
        <v>69</v>
      </c>
      <c r="AD17" s="21" t="s">
        <v>69</v>
      </c>
      <c r="AE17" s="21" t="s">
        <v>69</v>
      </c>
      <c r="AF17" s="21" t="s">
        <v>69</v>
      </c>
      <c r="AG17" s="21" t="s">
        <v>69</v>
      </c>
      <c r="AH17" s="21" t="s">
        <v>69</v>
      </c>
      <c r="AI17" s="21" t="str">
        <f t="shared" si="2"/>
        <v>нд</v>
      </c>
      <c r="AJ17" s="21" t="s">
        <v>69</v>
      </c>
      <c r="AK17" s="21" t="s">
        <v>69</v>
      </c>
      <c r="AL17" s="21" t="str">
        <f t="shared" si="3"/>
        <v>нд</v>
      </c>
      <c r="AM17" s="21" t="s">
        <v>69</v>
      </c>
      <c r="AN17" s="21" t="s">
        <v>69</v>
      </c>
      <c r="AO17" s="21" t="s">
        <v>69</v>
      </c>
      <c r="AP17" s="21" t="s">
        <v>69</v>
      </c>
      <c r="AQ17" s="21" t="s">
        <v>69</v>
      </c>
      <c r="AR17" s="21" t="s">
        <v>69</v>
      </c>
      <c r="AS17" s="21" t="str">
        <f t="shared" si="4"/>
        <v>нд</v>
      </c>
      <c r="AT17" s="21" t="s">
        <v>69</v>
      </c>
      <c r="AU17" s="21" t="s">
        <v>69</v>
      </c>
      <c r="AV17" s="21" t="s">
        <v>69</v>
      </c>
      <c r="AW17" s="21" t="s">
        <v>69</v>
      </c>
      <c r="AX17" s="21" t="s">
        <v>69</v>
      </c>
      <c r="AY17" s="21" t="s">
        <v>69</v>
      </c>
      <c r="AZ17" s="21" t="s">
        <v>69</v>
      </c>
      <c r="BA17" s="21" t="s">
        <v>69</v>
      </c>
      <c r="BB17" s="21" t="s">
        <v>69</v>
      </c>
      <c r="BC17" s="21" t="str">
        <f t="shared" si="5"/>
        <v>нд</v>
      </c>
      <c r="BD17" s="21" t="s">
        <v>69</v>
      </c>
      <c r="BE17" s="21" t="s">
        <v>69</v>
      </c>
      <c r="BF17" s="21" t="s">
        <v>69</v>
      </c>
      <c r="BG17" s="21" t="s">
        <v>69</v>
      </c>
      <c r="BH17" s="21" t="s">
        <v>69</v>
      </c>
      <c r="BI17" s="21" t="s">
        <v>69</v>
      </c>
      <c r="BJ17" s="21" t="s">
        <v>69</v>
      </c>
      <c r="BK17" s="21" t="s">
        <v>69</v>
      </c>
      <c r="BL17" s="21" t="s">
        <v>69</v>
      </c>
      <c r="BM17" s="21" t="s">
        <v>69</v>
      </c>
      <c r="BN17" s="21" t="s">
        <v>69</v>
      </c>
      <c r="BO17" s="21" t="s">
        <v>69</v>
      </c>
      <c r="BP17" s="21" t="str">
        <f t="shared" si="1"/>
        <v>нд</v>
      </c>
      <c r="BQ17" s="21" t="s">
        <v>69</v>
      </c>
      <c r="BR17" s="21" t="s">
        <v>69</v>
      </c>
      <c r="BS17" s="21" t="s">
        <v>69</v>
      </c>
      <c r="BT17" s="21" t="s">
        <v>69</v>
      </c>
      <c r="BU17" s="21" t="s">
        <v>69</v>
      </c>
      <c r="BV17" s="21" t="s">
        <v>69</v>
      </c>
      <c r="BW17" s="21" t="s">
        <v>69</v>
      </c>
    </row>
    <row r="18" spans="1:75" ht="48" x14ac:dyDescent="0.2">
      <c r="A18" s="20" t="s">
        <v>74</v>
      </c>
      <c r="B18" s="24" t="s">
        <v>75</v>
      </c>
      <c r="C18" s="26" t="s">
        <v>68</v>
      </c>
      <c r="D18" s="19" t="s">
        <v>69</v>
      </c>
      <c r="E18" s="19" t="s">
        <v>69</v>
      </c>
      <c r="F18" s="19" t="s">
        <v>69</v>
      </c>
      <c r="G18" s="19" t="s">
        <v>69</v>
      </c>
      <c r="H18" s="21" t="s">
        <v>69</v>
      </c>
      <c r="I18" s="21" t="str">
        <f t="shared" si="0"/>
        <v>нд</v>
      </c>
      <c r="J18" s="21" t="s">
        <v>69</v>
      </c>
      <c r="K18" s="21" t="s">
        <v>69</v>
      </c>
      <c r="L18" s="21" t="s">
        <v>69</v>
      </c>
      <c r="M18" s="21" t="s">
        <v>69</v>
      </c>
      <c r="N18" s="21" t="s">
        <v>69</v>
      </c>
      <c r="O18" s="21" t="s">
        <v>69</v>
      </c>
      <c r="P18" s="21" t="s">
        <v>69</v>
      </c>
      <c r="Q18" s="21" t="s">
        <v>69</v>
      </c>
      <c r="R18" s="21" t="s">
        <v>69</v>
      </c>
      <c r="S18" s="21" t="s">
        <v>69</v>
      </c>
      <c r="T18" s="21" t="s">
        <v>69</v>
      </c>
      <c r="U18" s="21" t="s">
        <v>69</v>
      </c>
      <c r="V18" s="21" t="s">
        <v>69</v>
      </c>
      <c r="W18" s="21" t="s">
        <v>69</v>
      </c>
      <c r="X18" s="21" t="s">
        <v>69</v>
      </c>
      <c r="Y18" s="21" t="s">
        <v>69</v>
      </c>
      <c r="Z18" s="21" t="s">
        <v>69</v>
      </c>
      <c r="AA18" s="21" t="s">
        <v>69</v>
      </c>
      <c r="AB18" s="21" t="s">
        <v>69</v>
      </c>
      <c r="AC18" s="21" t="s">
        <v>69</v>
      </c>
      <c r="AD18" s="21" t="s">
        <v>69</v>
      </c>
      <c r="AE18" s="21" t="s">
        <v>69</v>
      </c>
      <c r="AF18" s="21" t="s">
        <v>69</v>
      </c>
      <c r="AG18" s="21" t="s">
        <v>69</v>
      </c>
      <c r="AH18" s="21" t="s">
        <v>69</v>
      </c>
      <c r="AI18" s="21" t="str">
        <f t="shared" si="2"/>
        <v>нд</v>
      </c>
      <c r="AJ18" s="21" t="s">
        <v>69</v>
      </c>
      <c r="AK18" s="21" t="s">
        <v>69</v>
      </c>
      <c r="AL18" s="21" t="str">
        <f t="shared" si="3"/>
        <v>нд</v>
      </c>
      <c r="AM18" s="21" t="s">
        <v>69</v>
      </c>
      <c r="AN18" s="21" t="s">
        <v>69</v>
      </c>
      <c r="AO18" s="21" t="s">
        <v>69</v>
      </c>
      <c r="AP18" s="21" t="s">
        <v>69</v>
      </c>
      <c r="AQ18" s="21" t="s">
        <v>69</v>
      </c>
      <c r="AR18" s="21" t="s">
        <v>69</v>
      </c>
      <c r="AS18" s="21" t="str">
        <f t="shared" si="4"/>
        <v>нд</v>
      </c>
      <c r="AT18" s="21" t="s">
        <v>69</v>
      </c>
      <c r="AU18" s="21" t="s">
        <v>69</v>
      </c>
      <c r="AV18" s="21" t="s">
        <v>69</v>
      </c>
      <c r="AW18" s="21" t="s">
        <v>69</v>
      </c>
      <c r="AX18" s="21" t="s">
        <v>69</v>
      </c>
      <c r="AY18" s="21" t="s">
        <v>69</v>
      </c>
      <c r="AZ18" s="21" t="s">
        <v>69</v>
      </c>
      <c r="BA18" s="21" t="s">
        <v>69</v>
      </c>
      <c r="BB18" s="21" t="s">
        <v>69</v>
      </c>
      <c r="BC18" s="21" t="str">
        <f t="shared" si="5"/>
        <v>нд</v>
      </c>
      <c r="BD18" s="21" t="s">
        <v>69</v>
      </c>
      <c r="BE18" s="21" t="s">
        <v>69</v>
      </c>
      <c r="BF18" s="21" t="s">
        <v>69</v>
      </c>
      <c r="BG18" s="21" t="s">
        <v>69</v>
      </c>
      <c r="BH18" s="21" t="s">
        <v>69</v>
      </c>
      <c r="BI18" s="21" t="s">
        <v>69</v>
      </c>
      <c r="BJ18" s="21" t="s">
        <v>69</v>
      </c>
      <c r="BK18" s="21" t="s">
        <v>69</v>
      </c>
      <c r="BL18" s="21" t="s">
        <v>69</v>
      </c>
      <c r="BM18" s="21" t="s">
        <v>69</v>
      </c>
      <c r="BN18" s="21" t="s">
        <v>69</v>
      </c>
      <c r="BO18" s="21" t="s">
        <v>69</v>
      </c>
      <c r="BP18" s="21" t="str">
        <f t="shared" si="1"/>
        <v>нд</v>
      </c>
      <c r="BQ18" s="21" t="s">
        <v>69</v>
      </c>
      <c r="BR18" s="21" t="s">
        <v>69</v>
      </c>
      <c r="BS18" s="21" t="s">
        <v>69</v>
      </c>
      <c r="BT18" s="21" t="s">
        <v>69</v>
      </c>
      <c r="BU18" s="21" t="s">
        <v>69</v>
      </c>
      <c r="BV18" s="21" t="s">
        <v>69</v>
      </c>
      <c r="BW18" s="21" t="s">
        <v>69</v>
      </c>
    </row>
    <row r="19" spans="1:75" ht="36" x14ac:dyDescent="0.2">
      <c r="A19" s="20" t="s">
        <v>76</v>
      </c>
      <c r="B19" s="24" t="s">
        <v>77</v>
      </c>
      <c r="C19" s="26" t="s">
        <v>68</v>
      </c>
      <c r="D19" s="19" t="s">
        <v>69</v>
      </c>
      <c r="E19" s="19" t="s">
        <v>69</v>
      </c>
      <c r="F19" s="19" t="s">
        <v>69</v>
      </c>
      <c r="G19" s="19" t="s">
        <v>69</v>
      </c>
      <c r="H19" s="21" t="s">
        <v>69</v>
      </c>
      <c r="I19" s="21" t="str">
        <f t="shared" si="0"/>
        <v>нд</v>
      </c>
      <c r="J19" s="21" t="s">
        <v>69</v>
      </c>
      <c r="K19" s="21" t="s">
        <v>69</v>
      </c>
      <c r="L19" s="21" t="s">
        <v>69</v>
      </c>
      <c r="M19" s="21" t="s">
        <v>69</v>
      </c>
      <c r="N19" s="21" t="s">
        <v>69</v>
      </c>
      <c r="O19" s="21" t="s">
        <v>69</v>
      </c>
      <c r="P19" s="21" t="s">
        <v>69</v>
      </c>
      <c r="Q19" s="21" t="s">
        <v>69</v>
      </c>
      <c r="R19" s="21" t="s">
        <v>69</v>
      </c>
      <c r="S19" s="21" t="s">
        <v>69</v>
      </c>
      <c r="T19" s="21" t="s">
        <v>69</v>
      </c>
      <c r="U19" s="21" t="s">
        <v>69</v>
      </c>
      <c r="V19" s="21" t="s">
        <v>69</v>
      </c>
      <c r="W19" s="21" t="s">
        <v>69</v>
      </c>
      <c r="X19" s="21" t="s">
        <v>69</v>
      </c>
      <c r="Y19" s="21" t="s">
        <v>69</v>
      </c>
      <c r="Z19" s="21" t="s">
        <v>69</v>
      </c>
      <c r="AA19" s="21" t="s">
        <v>69</v>
      </c>
      <c r="AB19" s="21" t="s">
        <v>69</v>
      </c>
      <c r="AC19" s="21" t="s">
        <v>69</v>
      </c>
      <c r="AD19" s="21" t="s">
        <v>69</v>
      </c>
      <c r="AE19" s="21" t="s">
        <v>69</v>
      </c>
      <c r="AF19" s="21" t="s">
        <v>69</v>
      </c>
      <c r="AG19" s="21" t="s">
        <v>69</v>
      </c>
      <c r="AH19" s="21" t="s">
        <v>69</v>
      </c>
      <c r="AI19" s="21" t="str">
        <f t="shared" si="2"/>
        <v>нд</v>
      </c>
      <c r="AJ19" s="21" t="s">
        <v>69</v>
      </c>
      <c r="AK19" s="21" t="s">
        <v>69</v>
      </c>
      <c r="AL19" s="21" t="str">
        <f t="shared" si="3"/>
        <v>нд</v>
      </c>
      <c r="AM19" s="21" t="s">
        <v>69</v>
      </c>
      <c r="AN19" s="21" t="s">
        <v>69</v>
      </c>
      <c r="AO19" s="21" t="s">
        <v>69</v>
      </c>
      <c r="AP19" s="21" t="s">
        <v>69</v>
      </c>
      <c r="AQ19" s="21" t="s">
        <v>69</v>
      </c>
      <c r="AR19" s="21" t="s">
        <v>69</v>
      </c>
      <c r="AS19" s="21" t="str">
        <f t="shared" si="4"/>
        <v>нд</v>
      </c>
      <c r="AT19" s="21" t="s">
        <v>69</v>
      </c>
      <c r="AU19" s="21" t="s">
        <v>69</v>
      </c>
      <c r="AV19" s="21" t="s">
        <v>69</v>
      </c>
      <c r="AW19" s="21" t="s">
        <v>69</v>
      </c>
      <c r="AX19" s="21" t="s">
        <v>69</v>
      </c>
      <c r="AY19" s="21" t="s">
        <v>69</v>
      </c>
      <c r="AZ19" s="21" t="s">
        <v>69</v>
      </c>
      <c r="BA19" s="21" t="s">
        <v>69</v>
      </c>
      <c r="BB19" s="21" t="s">
        <v>69</v>
      </c>
      <c r="BC19" s="21" t="str">
        <f t="shared" si="5"/>
        <v>нд</v>
      </c>
      <c r="BD19" s="21" t="s">
        <v>69</v>
      </c>
      <c r="BE19" s="21" t="s">
        <v>69</v>
      </c>
      <c r="BF19" s="21" t="s">
        <v>69</v>
      </c>
      <c r="BG19" s="21" t="s">
        <v>69</v>
      </c>
      <c r="BH19" s="21" t="s">
        <v>69</v>
      </c>
      <c r="BI19" s="21" t="s">
        <v>69</v>
      </c>
      <c r="BJ19" s="21" t="s">
        <v>69</v>
      </c>
      <c r="BK19" s="21" t="s">
        <v>69</v>
      </c>
      <c r="BL19" s="21" t="s">
        <v>69</v>
      </c>
      <c r="BM19" s="21" t="s">
        <v>69</v>
      </c>
      <c r="BN19" s="21" t="s">
        <v>69</v>
      </c>
      <c r="BO19" s="21" t="s">
        <v>69</v>
      </c>
      <c r="BP19" s="21" t="str">
        <f t="shared" si="1"/>
        <v>нд</v>
      </c>
      <c r="BQ19" s="21" t="s">
        <v>69</v>
      </c>
      <c r="BR19" s="21" t="s">
        <v>69</v>
      </c>
      <c r="BS19" s="21" t="s">
        <v>69</v>
      </c>
      <c r="BT19" s="21" t="s">
        <v>69</v>
      </c>
      <c r="BU19" s="21" t="s">
        <v>69</v>
      </c>
      <c r="BV19" s="21" t="s">
        <v>69</v>
      </c>
      <c r="BW19" s="21" t="s">
        <v>69</v>
      </c>
    </row>
    <row r="20" spans="1:75" ht="29.25" customHeight="1" x14ac:dyDescent="0.2">
      <c r="A20" s="20" t="s">
        <v>78</v>
      </c>
      <c r="B20" s="24" t="s">
        <v>79</v>
      </c>
      <c r="C20" s="26" t="s">
        <v>68</v>
      </c>
      <c r="D20" s="19" t="s">
        <v>69</v>
      </c>
      <c r="E20" s="19" t="s">
        <v>69</v>
      </c>
      <c r="F20" s="19" t="s">
        <v>69</v>
      </c>
      <c r="G20" s="19" t="s">
        <v>69</v>
      </c>
      <c r="H20" s="21" t="s">
        <v>69</v>
      </c>
      <c r="I20" s="21" t="str">
        <f t="shared" si="0"/>
        <v>нд</v>
      </c>
      <c r="J20" s="21" t="s">
        <v>69</v>
      </c>
      <c r="K20" s="21" t="s">
        <v>69</v>
      </c>
      <c r="L20" s="21" t="s">
        <v>69</v>
      </c>
      <c r="M20" s="21" t="s">
        <v>69</v>
      </c>
      <c r="N20" s="21" t="s">
        <v>69</v>
      </c>
      <c r="O20" s="21" t="s">
        <v>69</v>
      </c>
      <c r="P20" s="21" t="s">
        <v>69</v>
      </c>
      <c r="Q20" s="21" t="s">
        <v>69</v>
      </c>
      <c r="R20" s="21" t="s">
        <v>69</v>
      </c>
      <c r="S20" s="21" t="s">
        <v>69</v>
      </c>
      <c r="T20" s="21" t="s">
        <v>69</v>
      </c>
      <c r="U20" s="21" t="s">
        <v>69</v>
      </c>
      <c r="V20" s="21" t="s">
        <v>69</v>
      </c>
      <c r="W20" s="21" t="s">
        <v>69</v>
      </c>
      <c r="X20" s="21" t="s">
        <v>69</v>
      </c>
      <c r="Y20" s="21" t="s">
        <v>69</v>
      </c>
      <c r="Z20" s="21" t="s">
        <v>69</v>
      </c>
      <c r="AA20" s="21" t="s">
        <v>69</v>
      </c>
      <c r="AB20" s="21" t="s">
        <v>69</v>
      </c>
      <c r="AC20" s="21" t="s">
        <v>69</v>
      </c>
      <c r="AD20" s="21" t="s">
        <v>69</v>
      </c>
      <c r="AE20" s="21" t="s">
        <v>69</v>
      </c>
      <c r="AF20" s="21" t="s">
        <v>69</v>
      </c>
      <c r="AG20" s="21" t="s">
        <v>69</v>
      </c>
      <c r="AH20" s="21" t="s">
        <v>69</v>
      </c>
      <c r="AI20" s="21" t="str">
        <f t="shared" si="2"/>
        <v>нд</v>
      </c>
      <c r="AJ20" s="21" t="s">
        <v>69</v>
      </c>
      <c r="AK20" s="21" t="s">
        <v>69</v>
      </c>
      <c r="AL20" s="21" t="str">
        <f t="shared" si="3"/>
        <v>нд</v>
      </c>
      <c r="AM20" s="21" t="s">
        <v>69</v>
      </c>
      <c r="AN20" s="21" t="s">
        <v>69</v>
      </c>
      <c r="AO20" s="21" t="s">
        <v>69</v>
      </c>
      <c r="AP20" s="21" t="s">
        <v>69</v>
      </c>
      <c r="AQ20" s="21" t="s">
        <v>69</v>
      </c>
      <c r="AR20" s="21" t="s">
        <v>69</v>
      </c>
      <c r="AS20" s="21" t="str">
        <f t="shared" si="4"/>
        <v>нд</v>
      </c>
      <c r="AT20" s="21" t="s">
        <v>69</v>
      </c>
      <c r="AU20" s="21" t="s">
        <v>69</v>
      </c>
      <c r="AV20" s="21" t="s">
        <v>69</v>
      </c>
      <c r="AW20" s="21" t="s">
        <v>69</v>
      </c>
      <c r="AX20" s="21" t="s">
        <v>69</v>
      </c>
      <c r="AY20" s="21" t="s">
        <v>69</v>
      </c>
      <c r="AZ20" s="21" t="s">
        <v>69</v>
      </c>
      <c r="BA20" s="21" t="s">
        <v>69</v>
      </c>
      <c r="BB20" s="21" t="s">
        <v>69</v>
      </c>
      <c r="BC20" s="21" t="str">
        <f t="shared" si="5"/>
        <v>нд</v>
      </c>
      <c r="BD20" s="21" t="s">
        <v>69</v>
      </c>
      <c r="BE20" s="21" t="s">
        <v>69</v>
      </c>
      <c r="BF20" s="21" t="s">
        <v>69</v>
      </c>
      <c r="BG20" s="21" t="s">
        <v>69</v>
      </c>
      <c r="BH20" s="21" t="s">
        <v>69</v>
      </c>
      <c r="BI20" s="21" t="s">
        <v>69</v>
      </c>
      <c r="BJ20" s="21" t="s">
        <v>69</v>
      </c>
      <c r="BK20" s="21" t="s">
        <v>69</v>
      </c>
      <c r="BL20" s="21" t="s">
        <v>69</v>
      </c>
      <c r="BM20" s="21" t="s">
        <v>69</v>
      </c>
      <c r="BN20" s="21" t="s">
        <v>69</v>
      </c>
      <c r="BO20" s="21" t="s">
        <v>69</v>
      </c>
      <c r="BP20" s="21" t="str">
        <f t="shared" si="1"/>
        <v>нд</v>
      </c>
      <c r="BQ20" s="21" t="s">
        <v>69</v>
      </c>
      <c r="BR20" s="21" t="s">
        <v>69</v>
      </c>
      <c r="BS20" s="21" t="s">
        <v>69</v>
      </c>
      <c r="BT20" s="21" t="s">
        <v>69</v>
      </c>
      <c r="BU20" s="21" t="s">
        <v>69</v>
      </c>
      <c r="BV20" s="21" t="s">
        <v>69</v>
      </c>
      <c r="BW20" s="21" t="s">
        <v>69</v>
      </c>
    </row>
    <row r="21" spans="1:75" s="22" customFormat="1" ht="36" x14ac:dyDescent="0.2">
      <c r="A21" s="20" t="s">
        <v>80</v>
      </c>
      <c r="B21" s="24" t="s">
        <v>81</v>
      </c>
      <c r="C21" s="26" t="s">
        <v>68</v>
      </c>
      <c r="D21" s="19" t="s">
        <v>69</v>
      </c>
      <c r="E21" s="19" t="s">
        <v>69</v>
      </c>
      <c r="F21" s="19" t="s">
        <v>69</v>
      </c>
      <c r="G21" s="19" t="s">
        <v>69</v>
      </c>
      <c r="H21" s="21" t="s">
        <v>69</v>
      </c>
      <c r="I21" s="21" t="str">
        <f t="shared" si="0"/>
        <v>нд</v>
      </c>
      <c r="J21" s="21" t="s">
        <v>69</v>
      </c>
      <c r="K21" s="21" t="s">
        <v>69</v>
      </c>
      <c r="L21" s="21" t="s">
        <v>69</v>
      </c>
      <c r="M21" s="21" t="s">
        <v>69</v>
      </c>
      <c r="N21" s="21" t="s">
        <v>69</v>
      </c>
      <c r="O21" s="21" t="s">
        <v>69</v>
      </c>
      <c r="P21" s="21" t="s">
        <v>69</v>
      </c>
      <c r="Q21" s="21" t="s">
        <v>69</v>
      </c>
      <c r="R21" s="21" t="s">
        <v>69</v>
      </c>
      <c r="S21" s="21" t="s">
        <v>69</v>
      </c>
      <c r="T21" s="21" t="s">
        <v>69</v>
      </c>
      <c r="U21" s="21" t="s">
        <v>69</v>
      </c>
      <c r="V21" s="21" t="s">
        <v>69</v>
      </c>
      <c r="W21" s="21" t="s">
        <v>69</v>
      </c>
      <c r="X21" s="21" t="s">
        <v>69</v>
      </c>
      <c r="Y21" s="21" t="s">
        <v>69</v>
      </c>
      <c r="Z21" s="21" t="s">
        <v>69</v>
      </c>
      <c r="AA21" s="21" t="s">
        <v>69</v>
      </c>
      <c r="AB21" s="21" t="s">
        <v>69</v>
      </c>
      <c r="AC21" s="21" t="s">
        <v>69</v>
      </c>
      <c r="AD21" s="21" t="s">
        <v>69</v>
      </c>
      <c r="AE21" s="21" t="s">
        <v>69</v>
      </c>
      <c r="AF21" s="21" t="s">
        <v>69</v>
      </c>
      <c r="AG21" s="21" t="s">
        <v>69</v>
      </c>
      <c r="AH21" s="21" t="s">
        <v>69</v>
      </c>
      <c r="AI21" s="21" t="str">
        <f t="shared" si="2"/>
        <v>нд</v>
      </c>
      <c r="AJ21" s="21" t="s">
        <v>69</v>
      </c>
      <c r="AK21" s="21" t="s">
        <v>69</v>
      </c>
      <c r="AL21" s="21" t="str">
        <f t="shared" si="3"/>
        <v>нд</v>
      </c>
      <c r="AM21" s="21" t="s">
        <v>69</v>
      </c>
      <c r="AN21" s="21" t="s">
        <v>69</v>
      </c>
      <c r="AO21" s="21" t="s">
        <v>69</v>
      </c>
      <c r="AP21" s="21" t="s">
        <v>69</v>
      </c>
      <c r="AQ21" s="21" t="s">
        <v>69</v>
      </c>
      <c r="AR21" s="21" t="s">
        <v>69</v>
      </c>
      <c r="AS21" s="21" t="str">
        <f t="shared" si="4"/>
        <v>нд</v>
      </c>
      <c r="AT21" s="21" t="s">
        <v>69</v>
      </c>
      <c r="AU21" s="21" t="s">
        <v>69</v>
      </c>
      <c r="AV21" s="21" t="s">
        <v>69</v>
      </c>
      <c r="AW21" s="21" t="s">
        <v>69</v>
      </c>
      <c r="AX21" s="21" t="s">
        <v>69</v>
      </c>
      <c r="AY21" s="21" t="s">
        <v>69</v>
      </c>
      <c r="AZ21" s="21" t="s">
        <v>69</v>
      </c>
      <c r="BA21" s="21" t="s">
        <v>69</v>
      </c>
      <c r="BB21" s="21" t="s">
        <v>69</v>
      </c>
      <c r="BC21" s="21" t="str">
        <f t="shared" si="5"/>
        <v>нд</v>
      </c>
      <c r="BD21" s="21" t="s">
        <v>69</v>
      </c>
      <c r="BE21" s="21" t="s">
        <v>69</v>
      </c>
      <c r="BF21" s="21" t="s">
        <v>69</v>
      </c>
      <c r="BG21" s="21" t="s">
        <v>69</v>
      </c>
      <c r="BH21" s="21" t="s">
        <v>69</v>
      </c>
      <c r="BI21" s="21" t="s">
        <v>69</v>
      </c>
      <c r="BJ21" s="21" t="s">
        <v>69</v>
      </c>
      <c r="BK21" s="21" t="s">
        <v>69</v>
      </c>
      <c r="BL21" s="21" t="s">
        <v>69</v>
      </c>
      <c r="BM21" s="21" t="str">
        <f>BP21</f>
        <v>нд</v>
      </c>
      <c r="BN21" s="21" t="s">
        <v>69</v>
      </c>
      <c r="BO21" s="21" t="s">
        <v>69</v>
      </c>
      <c r="BP21" s="21" t="s">
        <v>69</v>
      </c>
      <c r="BQ21" s="21" t="s">
        <v>69</v>
      </c>
      <c r="BR21" s="21" t="s">
        <v>69</v>
      </c>
      <c r="BS21" s="21" t="s">
        <v>69</v>
      </c>
      <c r="BT21" s="21" t="s">
        <v>69</v>
      </c>
      <c r="BU21" s="21" t="s">
        <v>69</v>
      </c>
      <c r="BV21" s="21" t="s">
        <v>69</v>
      </c>
      <c r="BW21" s="21" t="s">
        <v>69</v>
      </c>
    </row>
    <row r="22" spans="1:75" ht="49.5" customHeight="1" x14ac:dyDescent="0.2">
      <c r="A22" s="20" t="s">
        <v>82</v>
      </c>
      <c r="B22" s="28" t="s">
        <v>83</v>
      </c>
      <c r="C22" s="25" t="s">
        <v>68</v>
      </c>
      <c r="D22" s="19" t="s">
        <v>69</v>
      </c>
      <c r="E22" s="19" t="s">
        <v>69</v>
      </c>
      <c r="F22" s="19" t="s">
        <v>69</v>
      </c>
      <c r="G22" s="19" t="s">
        <v>69</v>
      </c>
      <c r="H22" s="21" t="s">
        <v>69</v>
      </c>
      <c r="I22" s="21" t="str">
        <f t="shared" si="0"/>
        <v>нд</v>
      </c>
      <c r="J22" s="21" t="s">
        <v>69</v>
      </c>
      <c r="K22" s="21" t="s">
        <v>69</v>
      </c>
      <c r="L22" s="21" t="s">
        <v>69</v>
      </c>
      <c r="M22" s="21" t="s">
        <v>69</v>
      </c>
      <c r="N22" s="21" t="s">
        <v>69</v>
      </c>
      <c r="O22" s="21" t="s">
        <v>69</v>
      </c>
      <c r="P22" s="21" t="s">
        <v>69</v>
      </c>
      <c r="Q22" s="21" t="s">
        <v>69</v>
      </c>
      <c r="R22" s="21" t="s">
        <v>69</v>
      </c>
      <c r="S22" s="21" t="s">
        <v>69</v>
      </c>
      <c r="T22" s="21" t="s">
        <v>69</v>
      </c>
      <c r="U22" s="21" t="s">
        <v>69</v>
      </c>
      <c r="V22" s="21" t="s">
        <v>69</v>
      </c>
      <c r="W22" s="21" t="s">
        <v>69</v>
      </c>
      <c r="X22" s="21" t="s">
        <v>69</v>
      </c>
      <c r="Y22" s="21" t="s">
        <v>69</v>
      </c>
      <c r="Z22" s="21" t="s">
        <v>69</v>
      </c>
      <c r="AA22" s="21" t="s">
        <v>69</v>
      </c>
      <c r="AB22" s="21" t="s">
        <v>69</v>
      </c>
      <c r="AC22" s="21" t="s">
        <v>69</v>
      </c>
      <c r="AD22" s="21" t="s">
        <v>69</v>
      </c>
      <c r="AE22" s="21" t="s">
        <v>69</v>
      </c>
      <c r="AF22" s="21" t="s">
        <v>69</v>
      </c>
      <c r="AG22" s="21" t="s">
        <v>69</v>
      </c>
      <c r="AH22" s="21" t="s">
        <v>69</v>
      </c>
      <c r="AI22" s="21" t="str">
        <f t="shared" si="2"/>
        <v>нд</v>
      </c>
      <c r="AJ22" s="21" t="s">
        <v>69</v>
      </c>
      <c r="AK22" s="21" t="s">
        <v>69</v>
      </c>
      <c r="AL22" s="21" t="str">
        <f t="shared" si="3"/>
        <v>нд</v>
      </c>
      <c r="AM22" s="21" t="s">
        <v>69</v>
      </c>
      <c r="AN22" s="21" t="s">
        <v>69</v>
      </c>
      <c r="AO22" s="21" t="s">
        <v>69</v>
      </c>
      <c r="AP22" s="21" t="s">
        <v>69</v>
      </c>
      <c r="AQ22" s="21" t="s">
        <v>69</v>
      </c>
      <c r="AR22" s="21" t="s">
        <v>69</v>
      </c>
      <c r="AS22" s="21" t="str">
        <f t="shared" si="4"/>
        <v>нд</v>
      </c>
      <c r="AT22" s="21" t="s">
        <v>69</v>
      </c>
      <c r="AU22" s="21" t="s">
        <v>69</v>
      </c>
      <c r="AV22" s="21" t="s">
        <v>69</v>
      </c>
      <c r="AW22" s="21" t="s">
        <v>69</v>
      </c>
      <c r="AX22" s="21" t="s">
        <v>69</v>
      </c>
      <c r="AY22" s="21" t="s">
        <v>69</v>
      </c>
      <c r="AZ22" s="21" t="s">
        <v>69</v>
      </c>
      <c r="BA22" s="21" t="s">
        <v>69</v>
      </c>
      <c r="BB22" s="21" t="s">
        <v>69</v>
      </c>
      <c r="BC22" s="21" t="str">
        <f t="shared" si="5"/>
        <v>нд</v>
      </c>
      <c r="BD22" s="21" t="s">
        <v>69</v>
      </c>
      <c r="BE22" s="21" t="s">
        <v>69</v>
      </c>
      <c r="BF22" s="21" t="s">
        <v>69</v>
      </c>
      <c r="BG22" s="21" t="s">
        <v>69</v>
      </c>
      <c r="BH22" s="21" t="s">
        <v>69</v>
      </c>
      <c r="BI22" s="21" t="s">
        <v>69</v>
      </c>
      <c r="BJ22" s="21" t="s">
        <v>69</v>
      </c>
      <c r="BK22" s="21" t="s">
        <v>69</v>
      </c>
      <c r="BL22" s="21" t="s">
        <v>69</v>
      </c>
      <c r="BM22" s="21" t="s">
        <v>69</v>
      </c>
      <c r="BN22" s="21" t="s">
        <v>69</v>
      </c>
      <c r="BO22" s="21" t="s">
        <v>69</v>
      </c>
      <c r="BP22" s="21" t="str">
        <f>BM22</f>
        <v>нд</v>
      </c>
      <c r="BQ22" s="21" t="s">
        <v>69</v>
      </c>
      <c r="BR22" s="21" t="s">
        <v>69</v>
      </c>
      <c r="BS22" s="21" t="s">
        <v>69</v>
      </c>
      <c r="BT22" s="21" t="s">
        <v>69</v>
      </c>
      <c r="BU22" s="21" t="s">
        <v>69</v>
      </c>
      <c r="BV22" s="21" t="s">
        <v>69</v>
      </c>
      <c r="BW22" s="21" t="s">
        <v>69</v>
      </c>
    </row>
    <row r="23" spans="1:75" ht="29.25" customHeight="1" x14ac:dyDescent="0.2">
      <c r="A23" s="20" t="s">
        <v>84</v>
      </c>
      <c r="B23" s="24" t="s">
        <v>85</v>
      </c>
      <c r="C23" s="25" t="s">
        <v>68</v>
      </c>
      <c r="D23" s="19" t="s">
        <v>69</v>
      </c>
      <c r="E23" s="19" t="s">
        <v>69</v>
      </c>
      <c r="F23" s="19" t="s">
        <v>69</v>
      </c>
      <c r="G23" s="19" t="s">
        <v>69</v>
      </c>
      <c r="H23" s="21" t="s">
        <v>69</v>
      </c>
      <c r="I23" s="21" t="str">
        <f t="shared" si="0"/>
        <v>нд</v>
      </c>
      <c r="J23" s="21" t="s">
        <v>69</v>
      </c>
      <c r="K23" s="21" t="s">
        <v>69</v>
      </c>
      <c r="L23" s="21" t="s">
        <v>69</v>
      </c>
      <c r="M23" s="21" t="s">
        <v>69</v>
      </c>
      <c r="N23" s="21" t="s">
        <v>69</v>
      </c>
      <c r="O23" s="21" t="s">
        <v>69</v>
      </c>
      <c r="P23" s="21" t="s">
        <v>69</v>
      </c>
      <c r="Q23" s="21" t="s">
        <v>69</v>
      </c>
      <c r="R23" s="21" t="s">
        <v>69</v>
      </c>
      <c r="S23" s="21" t="s">
        <v>69</v>
      </c>
      <c r="T23" s="21" t="s">
        <v>69</v>
      </c>
      <c r="U23" s="21" t="s">
        <v>69</v>
      </c>
      <c r="V23" s="21" t="s">
        <v>69</v>
      </c>
      <c r="W23" s="21" t="s">
        <v>69</v>
      </c>
      <c r="X23" s="21" t="s">
        <v>69</v>
      </c>
      <c r="Y23" s="21" t="s">
        <v>69</v>
      </c>
      <c r="Z23" s="21" t="s">
        <v>69</v>
      </c>
      <c r="AA23" s="21" t="s">
        <v>69</v>
      </c>
      <c r="AB23" s="21" t="s">
        <v>69</v>
      </c>
      <c r="AC23" s="21" t="s">
        <v>69</v>
      </c>
      <c r="AD23" s="21" t="s">
        <v>69</v>
      </c>
      <c r="AE23" s="21" t="s">
        <v>69</v>
      </c>
      <c r="AF23" s="21" t="s">
        <v>69</v>
      </c>
      <c r="AG23" s="21" t="s">
        <v>69</v>
      </c>
      <c r="AH23" s="21" t="s">
        <v>69</v>
      </c>
      <c r="AI23" s="21" t="str">
        <f t="shared" si="2"/>
        <v>нд</v>
      </c>
      <c r="AJ23" s="21" t="s">
        <v>69</v>
      </c>
      <c r="AK23" s="21" t="s">
        <v>69</v>
      </c>
      <c r="AL23" s="21" t="str">
        <f t="shared" si="3"/>
        <v>нд</v>
      </c>
      <c r="AM23" s="21" t="s">
        <v>69</v>
      </c>
      <c r="AN23" s="21" t="s">
        <v>69</v>
      </c>
      <c r="AO23" s="21" t="s">
        <v>69</v>
      </c>
      <c r="AP23" s="21" t="s">
        <v>69</v>
      </c>
      <c r="AQ23" s="21" t="s">
        <v>69</v>
      </c>
      <c r="AR23" s="21" t="s">
        <v>69</v>
      </c>
      <c r="AS23" s="21" t="str">
        <f t="shared" si="4"/>
        <v>нд</v>
      </c>
      <c r="AT23" s="21" t="s">
        <v>69</v>
      </c>
      <c r="AU23" s="21" t="s">
        <v>69</v>
      </c>
      <c r="AV23" s="21" t="s">
        <v>69</v>
      </c>
      <c r="AW23" s="21" t="s">
        <v>69</v>
      </c>
      <c r="AX23" s="21" t="s">
        <v>69</v>
      </c>
      <c r="AY23" s="21" t="s">
        <v>69</v>
      </c>
      <c r="AZ23" s="21" t="s">
        <v>69</v>
      </c>
      <c r="BA23" s="21" t="s">
        <v>69</v>
      </c>
      <c r="BB23" s="21" t="s">
        <v>69</v>
      </c>
      <c r="BC23" s="21" t="str">
        <f t="shared" si="5"/>
        <v>нд</v>
      </c>
      <c r="BD23" s="21" t="s">
        <v>69</v>
      </c>
      <c r="BE23" s="21" t="s">
        <v>69</v>
      </c>
      <c r="BF23" s="21" t="s">
        <v>69</v>
      </c>
      <c r="BG23" s="21" t="s">
        <v>69</v>
      </c>
      <c r="BH23" s="21" t="s">
        <v>69</v>
      </c>
      <c r="BI23" s="21" t="s">
        <v>69</v>
      </c>
      <c r="BJ23" s="21" t="s">
        <v>69</v>
      </c>
      <c r="BK23" s="21" t="s">
        <v>69</v>
      </c>
      <c r="BL23" s="21" t="s">
        <v>69</v>
      </c>
      <c r="BM23" s="21" t="s">
        <v>69</v>
      </c>
      <c r="BN23" s="21" t="s">
        <v>69</v>
      </c>
      <c r="BO23" s="21" t="s">
        <v>69</v>
      </c>
      <c r="BP23" s="21" t="str">
        <f>BM23</f>
        <v>нд</v>
      </c>
      <c r="BQ23" s="21" t="s">
        <v>69</v>
      </c>
      <c r="BR23" s="21" t="s">
        <v>69</v>
      </c>
      <c r="BS23" s="21" t="s">
        <v>69</v>
      </c>
      <c r="BT23" s="21" t="s">
        <v>69</v>
      </c>
      <c r="BU23" s="21" t="s">
        <v>69</v>
      </c>
      <c r="BV23" s="21" t="s">
        <v>69</v>
      </c>
      <c r="BW23" s="21" t="s">
        <v>69</v>
      </c>
    </row>
    <row r="24" spans="1:75" ht="36.75" customHeight="1" x14ac:dyDescent="0.2">
      <c r="A24" s="20" t="s">
        <v>86</v>
      </c>
      <c r="B24" s="28" t="s">
        <v>87</v>
      </c>
      <c r="C24" s="25" t="s">
        <v>68</v>
      </c>
      <c r="D24" s="19" t="s">
        <v>69</v>
      </c>
      <c r="E24" s="19" t="s">
        <v>69</v>
      </c>
      <c r="F24" s="19" t="s">
        <v>69</v>
      </c>
      <c r="G24" s="19" t="s">
        <v>69</v>
      </c>
      <c r="H24" s="21" t="s">
        <v>69</v>
      </c>
      <c r="I24" s="21" t="str">
        <f t="shared" si="0"/>
        <v>нд</v>
      </c>
      <c r="J24" s="21" t="s">
        <v>69</v>
      </c>
      <c r="K24" s="21" t="s">
        <v>69</v>
      </c>
      <c r="L24" s="21" t="s">
        <v>69</v>
      </c>
      <c r="M24" s="21" t="s">
        <v>69</v>
      </c>
      <c r="N24" s="21" t="s">
        <v>69</v>
      </c>
      <c r="O24" s="21" t="s">
        <v>69</v>
      </c>
      <c r="P24" s="21" t="s">
        <v>69</v>
      </c>
      <c r="Q24" s="21" t="s">
        <v>69</v>
      </c>
      <c r="R24" s="21" t="s">
        <v>69</v>
      </c>
      <c r="S24" s="21" t="s">
        <v>69</v>
      </c>
      <c r="T24" s="21" t="s">
        <v>69</v>
      </c>
      <c r="U24" s="21" t="s">
        <v>69</v>
      </c>
      <c r="V24" s="21" t="s">
        <v>69</v>
      </c>
      <c r="W24" s="21" t="s">
        <v>69</v>
      </c>
      <c r="X24" s="21" t="s">
        <v>69</v>
      </c>
      <c r="Y24" s="21" t="s">
        <v>69</v>
      </c>
      <c r="Z24" s="21" t="s">
        <v>69</v>
      </c>
      <c r="AA24" s="21" t="s">
        <v>69</v>
      </c>
      <c r="AB24" s="21" t="s">
        <v>69</v>
      </c>
      <c r="AC24" s="21" t="s">
        <v>69</v>
      </c>
      <c r="AD24" s="21" t="s">
        <v>69</v>
      </c>
      <c r="AE24" s="21" t="s">
        <v>69</v>
      </c>
      <c r="AF24" s="21" t="s">
        <v>69</v>
      </c>
      <c r="AG24" s="21" t="s">
        <v>69</v>
      </c>
      <c r="AH24" s="21" t="s">
        <v>69</v>
      </c>
      <c r="AI24" s="21" t="str">
        <f t="shared" si="2"/>
        <v>нд</v>
      </c>
      <c r="AJ24" s="21" t="s">
        <v>69</v>
      </c>
      <c r="AK24" s="21" t="s">
        <v>69</v>
      </c>
      <c r="AL24" s="21" t="str">
        <f t="shared" si="3"/>
        <v>нд</v>
      </c>
      <c r="AM24" s="21" t="s">
        <v>69</v>
      </c>
      <c r="AN24" s="21" t="s">
        <v>69</v>
      </c>
      <c r="AO24" s="21" t="s">
        <v>69</v>
      </c>
      <c r="AP24" s="21" t="s">
        <v>69</v>
      </c>
      <c r="AQ24" s="21" t="s">
        <v>69</v>
      </c>
      <c r="AR24" s="21" t="s">
        <v>69</v>
      </c>
      <c r="AS24" s="21" t="str">
        <f t="shared" si="4"/>
        <v>нд</v>
      </c>
      <c r="AT24" s="21" t="s">
        <v>69</v>
      </c>
      <c r="AU24" s="21" t="s">
        <v>69</v>
      </c>
      <c r="AV24" s="21" t="s">
        <v>69</v>
      </c>
      <c r="AW24" s="21" t="s">
        <v>69</v>
      </c>
      <c r="AX24" s="21" t="s">
        <v>69</v>
      </c>
      <c r="AY24" s="21" t="s">
        <v>69</v>
      </c>
      <c r="AZ24" s="21" t="s">
        <v>69</v>
      </c>
      <c r="BA24" s="21" t="s">
        <v>69</v>
      </c>
      <c r="BB24" s="21" t="s">
        <v>69</v>
      </c>
      <c r="BC24" s="21" t="str">
        <f t="shared" si="5"/>
        <v>нд</v>
      </c>
      <c r="BD24" s="21" t="s">
        <v>69</v>
      </c>
      <c r="BE24" s="21" t="s">
        <v>69</v>
      </c>
      <c r="BF24" s="21" t="s">
        <v>69</v>
      </c>
      <c r="BG24" s="21" t="s">
        <v>69</v>
      </c>
      <c r="BH24" s="21" t="s">
        <v>69</v>
      </c>
      <c r="BI24" s="21" t="s">
        <v>69</v>
      </c>
      <c r="BJ24" s="21" t="s">
        <v>69</v>
      </c>
      <c r="BK24" s="21" t="s">
        <v>69</v>
      </c>
      <c r="BL24" s="21" t="s">
        <v>69</v>
      </c>
      <c r="BM24" s="21" t="s">
        <v>69</v>
      </c>
      <c r="BN24" s="21" t="s">
        <v>69</v>
      </c>
      <c r="BO24" s="21" t="s">
        <v>69</v>
      </c>
      <c r="BP24" s="21" t="str">
        <f>BM24</f>
        <v>нд</v>
      </c>
      <c r="BQ24" s="21" t="s">
        <v>69</v>
      </c>
      <c r="BR24" s="21" t="s">
        <v>69</v>
      </c>
      <c r="BS24" s="21" t="s">
        <v>69</v>
      </c>
      <c r="BT24" s="21" t="s">
        <v>69</v>
      </c>
      <c r="BU24" s="21" t="s">
        <v>69</v>
      </c>
      <c r="BV24" s="21" t="s">
        <v>69</v>
      </c>
      <c r="BW24" s="21" t="s">
        <v>69</v>
      </c>
    </row>
    <row r="25" spans="1:75" ht="25.5" customHeight="1" x14ac:dyDescent="0.2">
      <c r="A25" s="20" t="s">
        <v>88</v>
      </c>
      <c r="B25" s="29" t="s">
        <v>89</v>
      </c>
      <c r="C25" s="25" t="s">
        <v>68</v>
      </c>
      <c r="D25" s="19" t="s">
        <v>69</v>
      </c>
      <c r="E25" s="19" t="s">
        <v>69</v>
      </c>
      <c r="F25" s="19" t="s">
        <v>69</v>
      </c>
      <c r="G25" s="19" t="s">
        <v>69</v>
      </c>
      <c r="H25" s="21">
        <f>H27+H29+H31+H33+H35</f>
        <v>428.80191200000002</v>
      </c>
      <c r="I25" s="21">
        <f t="shared" si="0"/>
        <v>428.80191200000002</v>
      </c>
      <c r="J25" s="43" t="s">
        <v>69</v>
      </c>
      <c r="K25" s="21" t="s">
        <v>69</v>
      </c>
      <c r="L25" s="21" t="s">
        <v>69</v>
      </c>
      <c r="M25" s="21" t="s">
        <v>69</v>
      </c>
      <c r="N25" s="21" t="s">
        <v>69</v>
      </c>
      <c r="O25" s="21" t="s">
        <v>69</v>
      </c>
      <c r="P25" s="21" t="s">
        <v>69</v>
      </c>
      <c r="Q25" s="21" t="s">
        <v>69</v>
      </c>
      <c r="R25" s="21" t="s">
        <v>69</v>
      </c>
      <c r="S25" s="21" t="s">
        <v>69</v>
      </c>
      <c r="T25" s="21">
        <f>T27+T29+T31+T33+T35</f>
        <v>471.87393400000002</v>
      </c>
      <c r="U25" s="21" t="s">
        <v>69</v>
      </c>
      <c r="V25" s="21" t="s">
        <v>69</v>
      </c>
      <c r="W25" s="21" t="s">
        <v>69</v>
      </c>
      <c r="X25" s="21" t="s">
        <v>69</v>
      </c>
      <c r="Y25" s="21" t="str">
        <f>AB25</f>
        <v>нд</v>
      </c>
      <c r="Z25" s="21" t="s">
        <v>69</v>
      </c>
      <c r="AA25" s="21" t="s">
        <v>69</v>
      </c>
      <c r="AB25" s="21" t="s">
        <v>69</v>
      </c>
      <c r="AC25" s="21" t="s">
        <v>69</v>
      </c>
      <c r="AD25" s="21" t="s">
        <v>69</v>
      </c>
      <c r="AE25" s="21" t="s">
        <v>69</v>
      </c>
      <c r="AF25" s="21" t="s">
        <v>69</v>
      </c>
      <c r="AG25" s="21" t="s">
        <v>69</v>
      </c>
      <c r="AH25" s="21" t="s">
        <v>69</v>
      </c>
      <c r="AI25" s="21">
        <f t="shared" si="2"/>
        <v>20.894403599999997</v>
      </c>
      <c r="AJ25" s="21" t="s">
        <v>69</v>
      </c>
      <c r="AK25" s="21" t="s">
        <v>69</v>
      </c>
      <c r="AL25" s="21">
        <f>AL26+AL28+AL34</f>
        <v>20.894403599999997</v>
      </c>
      <c r="AM25" s="21" t="s">
        <v>69</v>
      </c>
      <c r="AN25" s="21" t="s">
        <v>69</v>
      </c>
      <c r="AO25" s="21" t="s">
        <v>69</v>
      </c>
      <c r="AP25" s="21" t="s">
        <v>69</v>
      </c>
      <c r="AQ25" s="21" t="s">
        <v>69</v>
      </c>
      <c r="AR25" s="21" t="s">
        <v>69</v>
      </c>
      <c r="AS25" s="21">
        <f t="shared" si="4"/>
        <v>190.3562268</v>
      </c>
      <c r="AT25" s="21" t="s">
        <v>69</v>
      </c>
      <c r="AU25" s="21" t="s">
        <v>69</v>
      </c>
      <c r="AV25" s="21">
        <f>AV26+AV28+AV30+AV34</f>
        <v>190.3562268</v>
      </c>
      <c r="AW25" s="21" t="s">
        <v>69</v>
      </c>
      <c r="AX25" s="21" t="s">
        <v>69</v>
      </c>
      <c r="AY25" s="21" t="s">
        <v>69</v>
      </c>
      <c r="AZ25" s="21" t="s">
        <v>69</v>
      </c>
      <c r="BA25" s="21" t="s">
        <v>69</v>
      </c>
      <c r="BB25" s="21" t="s">
        <v>69</v>
      </c>
      <c r="BC25" s="21">
        <f t="shared" si="5"/>
        <v>260.62335239999999</v>
      </c>
      <c r="BD25" s="21" t="s">
        <v>69</v>
      </c>
      <c r="BE25" s="21" t="s">
        <v>69</v>
      </c>
      <c r="BF25" s="21">
        <f>BF26+BF28+BF32+BF34</f>
        <v>260.62335239999999</v>
      </c>
      <c r="BG25" s="21" t="s">
        <v>69</v>
      </c>
      <c r="BH25" s="21" t="s">
        <v>69</v>
      </c>
      <c r="BI25" s="21" t="s">
        <v>69</v>
      </c>
      <c r="BJ25" s="21" t="s">
        <v>69</v>
      </c>
      <c r="BK25" s="21" t="s">
        <v>69</v>
      </c>
      <c r="BL25" s="21" t="s">
        <v>69</v>
      </c>
      <c r="BM25" s="21">
        <f>BP25</f>
        <v>471.87398280000002</v>
      </c>
      <c r="BN25" s="21" t="s">
        <v>69</v>
      </c>
      <c r="BO25" s="21" t="s">
        <v>69</v>
      </c>
      <c r="BP25" s="21">
        <f t="shared" ref="BP25:BP35" si="6">AL25+AV25+BF25</f>
        <v>471.87398280000002</v>
      </c>
      <c r="BQ25" s="21" t="s">
        <v>69</v>
      </c>
      <c r="BR25" s="21" t="s">
        <v>69</v>
      </c>
      <c r="BS25" s="21" t="s">
        <v>69</v>
      </c>
      <c r="BT25" s="21" t="s">
        <v>69</v>
      </c>
      <c r="BU25" s="21" t="s">
        <v>69</v>
      </c>
      <c r="BV25" s="21" t="s">
        <v>69</v>
      </c>
      <c r="BW25" s="21" t="s">
        <v>69</v>
      </c>
    </row>
    <row r="26" spans="1:75" ht="24" x14ac:dyDescent="0.2">
      <c r="A26" s="20" t="s">
        <v>90</v>
      </c>
      <c r="B26" s="27" t="s">
        <v>91</v>
      </c>
      <c r="C26" s="26" t="s">
        <v>68</v>
      </c>
      <c r="D26" s="19" t="s">
        <v>69</v>
      </c>
      <c r="E26" s="19" t="s">
        <v>69</v>
      </c>
      <c r="F26" s="19" t="s">
        <v>69</v>
      </c>
      <c r="G26" s="19" t="s">
        <v>69</v>
      </c>
      <c r="H26" s="21">
        <f>SUM(H27:H27)</f>
        <v>17.201523999999999</v>
      </c>
      <c r="I26" s="21">
        <f t="shared" si="0"/>
        <v>17.201523999999999</v>
      </c>
      <c r="J26" s="43" t="s">
        <v>69</v>
      </c>
      <c r="K26" s="21" t="s">
        <v>69</v>
      </c>
      <c r="L26" s="21" t="s">
        <v>69</v>
      </c>
      <c r="M26" s="21" t="s">
        <v>69</v>
      </c>
      <c r="N26" s="21" t="s">
        <v>69</v>
      </c>
      <c r="O26" s="21" t="s">
        <v>69</v>
      </c>
      <c r="P26" s="21" t="s">
        <v>69</v>
      </c>
      <c r="Q26" s="21" t="s">
        <v>69</v>
      </c>
      <c r="R26" s="21" t="s">
        <v>69</v>
      </c>
      <c r="S26" s="21" t="s">
        <v>69</v>
      </c>
      <c r="T26" s="21">
        <f>SUM(T27:T27)</f>
        <v>18.564143999999999</v>
      </c>
      <c r="U26" s="21" t="s">
        <v>69</v>
      </c>
      <c r="V26" s="21" t="s">
        <v>69</v>
      </c>
      <c r="W26" s="21" t="s">
        <v>69</v>
      </c>
      <c r="X26" s="21" t="s">
        <v>69</v>
      </c>
      <c r="Y26" s="21" t="str">
        <f t="shared" ref="Y26:Y35" si="7">AB26</f>
        <v>нд</v>
      </c>
      <c r="Z26" s="21" t="s">
        <v>69</v>
      </c>
      <c r="AA26" s="21" t="s">
        <v>69</v>
      </c>
      <c r="AB26" s="21" t="s">
        <v>69</v>
      </c>
      <c r="AC26" s="21" t="s">
        <v>69</v>
      </c>
      <c r="AD26" s="21" t="s">
        <v>69</v>
      </c>
      <c r="AE26" s="21" t="s">
        <v>69</v>
      </c>
      <c r="AF26" s="21" t="s">
        <v>69</v>
      </c>
      <c r="AG26" s="21" t="s">
        <v>69</v>
      </c>
      <c r="AH26" s="21" t="s">
        <v>69</v>
      </c>
      <c r="AI26" s="21">
        <f t="shared" si="2"/>
        <v>6.0501360000000002</v>
      </c>
      <c r="AJ26" s="21" t="s">
        <v>69</v>
      </c>
      <c r="AK26" s="21" t="s">
        <v>69</v>
      </c>
      <c r="AL26" s="21">
        <f>AL27</f>
        <v>6.0501360000000002</v>
      </c>
      <c r="AM26" s="21" t="s">
        <v>69</v>
      </c>
      <c r="AN26" s="21" t="s">
        <v>69</v>
      </c>
      <c r="AO26" s="21" t="s">
        <v>69</v>
      </c>
      <c r="AP26" s="21" t="s">
        <v>69</v>
      </c>
      <c r="AQ26" s="21" t="s">
        <v>69</v>
      </c>
      <c r="AR26" s="21" t="s">
        <v>69</v>
      </c>
      <c r="AS26" s="21">
        <f t="shared" si="4"/>
        <v>6.2838395999999994</v>
      </c>
      <c r="AT26" s="21" t="s">
        <v>69</v>
      </c>
      <c r="AU26" s="21" t="s">
        <v>69</v>
      </c>
      <c r="AV26" s="21">
        <f>AV27</f>
        <v>6.2838395999999994</v>
      </c>
      <c r="AW26" s="21" t="s">
        <v>69</v>
      </c>
      <c r="AX26" s="21" t="s">
        <v>69</v>
      </c>
      <c r="AY26" s="21" t="s">
        <v>69</v>
      </c>
      <c r="AZ26" s="21" t="s">
        <v>69</v>
      </c>
      <c r="BA26" s="21" t="s">
        <v>69</v>
      </c>
      <c r="BB26" s="21" t="s">
        <v>69</v>
      </c>
      <c r="BC26" s="21">
        <f t="shared" si="5"/>
        <v>6.2301683999999993</v>
      </c>
      <c r="BD26" s="21" t="s">
        <v>69</v>
      </c>
      <c r="BE26" s="21" t="s">
        <v>69</v>
      </c>
      <c r="BF26" s="21">
        <f>BF27</f>
        <v>6.2301683999999993</v>
      </c>
      <c r="BG26" s="21" t="s">
        <v>69</v>
      </c>
      <c r="BH26" s="21" t="s">
        <v>69</v>
      </c>
      <c r="BI26" s="21" t="s">
        <v>69</v>
      </c>
      <c r="BJ26" s="21" t="s">
        <v>69</v>
      </c>
      <c r="BK26" s="21" t="s">
        <v>69</v>
      </c>
      <c r="BL26" s="21" t="s">
        <v>69</v>
      </c>
      <c r="BM26" s="21">
        <f t="shared" ref="BM26:BM35" si="8">BP26</f>
        <v>18.564143999999999</v>
      </c>
      <c r="BN26" s="21" t="s">
        <v>69</v>
      </c>
      <c r="BO26" s="21" t="s">
        <v>69</v>
      </c>
      <c r="BP26" s="21">
        <f t="shared" si="6"/>
        <v>18.564143999999999</v>
      </c>
      <c r="BQ26" s="21" t="s">
        <v>69</v>
      </c>
      <c r="BR26" s="21" t="s">
        <v>69</v>
      </c>
      <c r="BS26" s="21" t="s">
        <v>69</v>
      </c>
      <c r="BT26" s="21" t="s">
        <v>69</v>
      </c>
      <c r="BU26" s="21" t="s">
        <v>69</v>
      </c>
      <c r="BV26" s="21" t="s">
        <v>69</v>
      </c>
      <c r="BW26" s="21" t="s">
        <v>69</v>
      </c>
    </row>
    <row r="27" spans="1:75" s="22" customFormat="1" ht="21" customHeight="1" x14ac:dyDescent="0.2">
      <c r="A27" s="20" t="s">
        <v>92</v>
      </c>
      <c r="B27" s="27" t="s">
        <v>93</v>
      </c>
      <c r="C27" s="26" t="s">
        <v>125</v>
      </c>
      <c r="D27" s="19" t="s">
        <v>69</v>
      </c>
      <c r="E27" s="19">
        <v>2022</v>
      </c>
      <c r="F27" s="19">
        <v>2024</v>
      </c>
      <c r="G27" s="19" t="s">
        <v>69</v>
      </c>
      <c r="H27" s="21">
        <v>17.201523999999999</v>
      </c>
      <c r="I27" s="21">
        <f t="shared" si="0"/>
        <v>17.201523999999999</v>
      </c>
      <c r="J27" s="43">
        <v>44287</v>
      </c>
      <c r="K27" s="21" t="s">
        <v>69</v>
      </c>
      <c r="L27" s="21" t="s">
        <v>69</v>
      </c>
      <c r="M27" s="21" t="s">
        <v>69</v>
      </c>
      <c r="N27" s="21" t="s">
        <v>69</v>
      </c>
      <c r="O27" s="21" t="s">
        <v>69</v>
      </c>
      <c r="P27" s="21" t="s">
        <v>69</v>
      </c>
      <c r="Q27" s="21" t="s">
        <v>69</v>
      </c>
      <c r="R27" s="21" t="s">
        <v>69</v>
      </c>
      <c r="S27" s="21" t="s">
        <v>69</v>
      </c>
      <c r="T27" s="21">
        <v>18.564143999999999</v>
      </c>
      <c r="U27" s="21" t="s">
        <v>69</v>
      </c>
      <c r="V27" s="21" t="s">
        <v>69</v>
      </c>
      <c r="W27" s="21" t="s">
        <v>69</v>
      </c>
      <c r="X27" s="21" t="s">
        <v>69</v>
      </c>
      <c r="Y27" s="21" t="str">
        <f t="shared" si="7"/>
        <v>нд</v>
      </c>
      <c r="Z27" s="21" t="s">
        <v>69</v>
      </c>
      <c r="AA27" s="21" t="s">
        <v>69</v>
      </c>
      <c r="AB27" s="21" t="s">
        <v>69</v>
      </c>
      <c r="AC27" s="21" t="s">
        <v>69</v>
      </c>
      <c r="AD27" s="21" t="s">
        <v>69</v>
      </c>
      <c r="AE27" s="21" t="s">
        <v>69</v>
      </c>
      <c r="AF27" s="21" t="s">
        <v>69</v>
      </c>
      <c r="AG27" s="21" t="s">
        <v>69</v>
      </c>
      <c r="AH27" s="21" t="s">
        <v>69</v>
      </c>
      <c r="AI27" s="21">
        <f t="shared" si="2"/>
        <v>6.0501360000000002</v>
      </c>
      <c r="AJ27" s="21" t="s">
        <v>69</v>
      </c>
      <c r="AK27" s="21" t="s">
        <v>69</v>
      </c>
      <c r="AL27" s="21">
        <f>5.04178*1.2</f>
        <v>6.0501360000000002</v>
      </c>
      <c r="AM27" s="21" t="s">
        <v>69</v>
      </c>
      <c r="AN27" s="21" t="s">
        <v>69</v>
      </c>
      <c r="AO27" s="21" t="s">
        <v>69</v>
      </c>
      <c r="AP27" s="21" t="s">
        <v>69</v>
      </c>
      <c r="AQ27" s="21" t="s">
        <v>69</v>
      </c>
      <c r="AR27" s="21" t="s">
        <v>69</v>
      </c>
      <c r="AS27" s="21">
        <f t="shared" si="4"/>
        <v>6.2838395999999994</v>
      </c>
      <c r="AT27" s="21" t="s">
        <v>69</v>
      </c>
      <c r="AU27" s="21" t="s">
        <v>69</v>
      </c>
      <c r="AV27" s="21">
        <f>1.2*5.236533</f>
        <v>6.2838395999999994</v>
      </c>
      <c r="AW27" s="21" t="s">
        <v>69</v>
      </c>
      <c r="AX27" s="21" t="s">
        <v>69</v>
      </c>
      <c r="AY27" s="21" t="s">
        <v>69</v>
      </c>
      <c r="AZ27" s="21" t="s">
        <v>69</v>
      </c>
      <c r="BA27" s="21" t="s">
        <v>69</v>
      </c>
      <c r="BB27" s="21" t="s">
        <v>69</v>
      </c>
      <c r="BC27" s="21">
        <f t="shared" si="5"/>
        <v>6.2301683999999993</v>
      </c>
      <c r="BD27" s="21" t="s">
        <v>69</v>
      </c>
      <c r="BE27" s="21" t="s">
        <v>69</v>
      </c>
      <c r="BF27" s="21">
        <f>1.2*5.191807</f>
        <v>6.2301683999999993</v>
      </c>
      <c r="BG27" s="21" t="s">
        <v>69</v>
      </c>
      <c r="BH27" s="21" t="s">
        <v>69</v>
      </c>
      <c r="BI27" s="21" t="s">
        <v>69</v>
      </c>
      <c r="BJ27" s="21" t="s">
        <v>69</v>
      </c>
      <c r="BK27" s="21" t="s">
        <v>69</v>
      </c>
      <c r="BL27" s="21" t="s">
        <v>69</v>
      </c>
      <c r="BM27" s="21">
        <f t="shared" si="8"/>
        <v>18.564143999999999</v>
      </c>
      <c r="BN27" s="21" t="s">
        <v>69</v>
      </c>
      <c r="BO27" s="21" t="s">
        <v>69</v>
      </c>
      <c r="BP27" s="21">
        <f t="shared" si="6"/>
        <v>18.564143999999999</v>
      </c>
      <c r="BQ27" s="21" t="s">
        <v>69</v>
      </c>
      <c r="BR27" s="21" t="s">
        <v>69</v>
      </c>
      <c r="BS27" s="21" t="s">
        <v>69</v>
      </c>
      <c r="BT27" s="21" t="s">
        <v>69</v>
      </c>
      <c r="BU27" s="21" t="s">
        <v>69</v>
      </c>
      <c r="BV27" s="21" t="s">
        <v>69</v>
      </c>
      <c r="BW27" s="21" t="s">
        <v>69</v>
      </c>
    </row>
    <row r="28" spans="1:75" s="39" customFormat="1" x14ac:dyDescent="0.2">
      <c r="A28" s="20" t="s">
        <v>94</v>
      </c>
      <c r="B28" s="27" t="s">
        <v>95</v>
      </c>
      <c r="C28" s="26" t="s">
        <v>68</v>
      </c>
      <c r="D28" s="19" t="s">
        <v>69</v>
      </c>
      <c r="E28" s="19" t="s">
        <v>69</v>
      </c>
      <c r="F28" s="19" t="s">
        <v>69</v>
      </c>
      <c r="G28" s="19" t="s">
        <v>69</v>
      </c>
      <c r="H28" s="21">
        <f>SUM(H29:H29)</f>
        <v>18.006599999999999</v>
      </c>
      <c r="I28" s="21">
        <f t="shared" si="0"/>
        <v>18.006599999999999</v>
      </c>
      <c r="J28" s="43" t="s">
        <v>69</v>
      </c>
      <c r="K28" s="21" t="s">
        <v>69</v>
      </c>
      <c r="L28" s="21" t="s">
        <v>69</v>
      </c>
      <c r="M28" s="21" t="s">
        <v>69</v>
      </c>
      <c r="N28" s="21" t="s">
        <v>69</v>
      </c>
      <c r="O28" s="21" t="s">
        <v>69</v>
      </c>
      <c r="P28" s="21" t="s">
        <v>69</v>
      </c>
      <c r="Q28" s="21" t="s">
        <v>69</v>
      </c>
      <c r="R28" s="21" t="s">
        <v>69</v>
      </c>
      <c r="S28" s="21" t="s">
        <v>69</v>
      </c>
      <c r="T28" s="21">
        <f>SUM(T29:T29)</f>
        <v>19.356411999999999</v>
      </c>
      <c r="U28" s="21" t="s">
        <v>69</v>
      </c>
      <c r="V28" s="21" t="s">
        <v>69</v>
      </c>
      <c r="W28" s="21" t="s">
        <v>69</v>
      </c>
      <c r="X28" s="21" t="s">
        <v>69</v>
      </c>
      <c r="Y28" s="21" t="str">
        <f t="shared" si="7"/>
        <v>нд</v>
      </c>
      <c r="Z28" s="21" t="s">
        <v>69</v>
      </c>
      <c r="AA28" s="21" t="s">
        <v>69</v>
      </c>
      <c r="AB28" s="21" t="s">
        <v>69</v>
      </c>
      <c r="AC28" s="21" t="s">
        <v>69</v>
      </c>
      <c r="AD28" s="21" t="s">
        <v>69</v>
      </c>
      <c r="AE28" s="21" t="s">
        <v>69</v>
      </c>
      <c r="AF28" s="21" t="s">
        <v>69</v>
      </c>
      <c r="AG28" s="21" t="s">
        <v>69</v>
      </c>
      <c r="AH28" s="21" t="s">
        <v>69</v>
      </c>
      <c r="AI28" s="21">
        <f t="shared" si="2"/>
        <v>7.0391076000000004</v>
      </c>
      <c r="AJ28" s="21" t="s">
        <v>69</v>
      </c>
      <c r="AK28" s="21" t="s">
        <v>69</v>
      </c>
      <c r="AL28" s="21">
        <f>AL29</f>
        <v>7.0391076000000004</v>
      </c>
      <c r="AM28" s="21" t="s">
        <v>69</v>
      </c>
      <c r="AN28" s="21" t="s">
        <v>69</v>
      </c>
      <c r="AO28" s="21" t="s">
        <v>69</v>
      </c>
      <c r="AP28" s="21" t="s">
        <v>69</v>
      </c>
      <c r="AQ28" s="21" t="s">
        <v>69</v>
      </c>
      <c r="AR28" s="21" t="s">
        <v>69</v>
      </c>
      <c r="AS28" s="21">
        <f t="shared" si="4"/>
        <v>7.0667831999999997</v>
      </c>
      <c r="AT28" s="21" t="s">
        <v>69</v>
      </c>
      <c r="AU28" s="21" t="s">
        <v>69</v>
      </c>
      <c r="AV28" s="21">
        <f>AV29</f>
        <v>7.0667831999999997</v>
      </c>
      <c r="AW28" s="21" t="s">
        <v>69</v>
      </c>
      <c r="AX28" s="21" t="s">
        <v>69</v>
      </c>
      <c r="AY28" s="21" t="s">
        <v>69</v>
      </c>
      <c r="AZ28" s="21" t="s">
        <v>69</v>
      </c>
      <c r="BA28" s="21" t="s">
        <v>69</v>
      </c>
      <c r="BB28" s="21" t="s">
        <v>69</v>
      </c>
      <c r="BC28" s="21">
        <f t="shared" si="5"/>
        <v>5.2505220000000001</v>
      </c>
      <c r="BD28" s="21" t="s">
        <v>69</v>
      </c>
      <c r="BE28" s="21" t="s">
        <v>69</v>
      </c>
      <c r="BF28" s="21">
        <f>BF29</f>
        <v>5.2505220000000001</v>
      </c>
      <c r="BG28" s="21" t="s">
        <v>69</v>
      </c>
      <c r="BH28" s="21" t="s">
        <v>69</v>
      </c>
      <c r="BI28" s="21" t="s">
        <v>69</v>
      </c>
      <c r="BJ28" s="21" t="s">
        <v>69</v>
      </c>
      <c r="BK28" s="21" t="s">
        <v>69</v>
      </c>
      <c r="BL28" s="21" t="s">
        <v>69</v>
      </c>
      <c r="BM28" s="21">
        <f t="shared" si="8"/>
        <v>19.356412800000001</v>
      </c>
      <c r="BN28" s="21" t="s">
        <v>69</v>
      </c>
      <c r="BO28" s="21" t="s">
        <v>69</v>
      </c>
      <c r="BP28" s="21">
        <f t="shared" si="6"/>
        <v>19.356412800000001</v>
      </c>
      <c r="BQ28" s="21" t="s">
        <v>69</v>
      </c>
      <c r="BR28" s="21" t="s">
        <v>69</v>
      </c>
      <c r="BS28" s="21" t="s">
        <v>69</v>
      </c>
      <c r="BT28" s="21" t="s">
        <v>69</v>
      </c>
      <c r="BU28" s="21" t="s">
        <v>69</v>
      </c>
      <c r="BV28" s="21" t="s">
        <v>69</v>
      </c>
      <c r="BW28" s="21" t="s">
        <v>69</v>
      </c>
    </row>
    <row r="29" spans="1:75" s="22" customFormat="1" x14ac:dyDescent="0.2">
      <c r="A29" s="20" t="s">
        <v>96</v>
      </c>
      <c r="B29" s="27" t="s">
        <v>95</v>
      </c>
      <c r="C29" s="30" t="s">
        <v>126</v>
      </c>
      <c r="D29" s="19" t="s">
        <v>69</v>
      </c>
      <c r="E29" s="19">
        <v>2022</v>
      </c>
      <c r="F29" s="19">
        <v>2024</v>
      </c>
      <c r="G29" s="19" t="s">
        <v>69</v>
      </c>
      <c r="H29" s="21">
        <v>18.006599999999999</v>
      </c>
      <c r="I29" s="21">
        <f t="shared" si="0"/>
        <v>18.006599999999999</v>
      </c>
      <c r="J29" s="43">
        <v>44287</v>
      </c>
      <c r="K29" s="21" t="s">
        <v>69</v>
      </c>
      <c r="L29" s="21" t="s">
        <v>69</v>
      </c>
      <c r="M29" s="21" t="s">
        <v>69</v>
      </c>
      <c r="N29" s="21" t="s">
        <v>69</v>
      </c>
      <c r="O29" s="21" t="s">
        <v>69</v>
      </c>
      <c r="P29" s="21" t="s">
        <v>69</v>
      </c>
      <c r="Q29" s="21" t="s">
        <v>69</v>
      </c>
      <c r="R29" s="21" t="s">
        <v>69</v>
      </c>
      <c r="S29" s="21" t="s">
        <v>69</v>
      </c>
      <c r="T29" s="21">
        <v>19.356411999999999</v>
      </c>
      <c r="U29" s="21" t="s">
        <v>69</v>
      </c>
      <c r="V29" s="21" t="s">
        <v>69</v>
      </c>
      <c r="W29" s="21" t="s">
        <v>69</v>
      </c>
      <c r="X29" s="21" t="s">
        <v>69</v>
      </c>
      <c r="Y29" s="21" t="str">
        <f t="shared" si="7"/>
        <v>нд</v>
      </c>
      <c r="Z29" s="21" t="s">
        <v>69</v>
      </c>
      <c r="AA29" s="21" t="s">
        <v>69</v>
      </c>
      <c r="AB29" s="21" t="s">
        <v>69</v>
      </c>
      <c r="AC29" s="21" t="s">
        <v>69</v>
      </c>
      <c r="AD29" s="21" t="s">
        <v>69</v>
      </c>
      <c r="AE29" s="21" t="s">
        <v>69</v>
      </c>
      <c r="AF29" s="21" t="s">
        <v>69</v>
      </c>
      <c r="AG29" s="21" t="s">
        <v>69</v>
      </c>
      <c r="AH29" s="21" t="s">
        <v>69</v>
      </c>
      <c r="AI29" s="21">
        <f t="shared" si="2"/>
        <v>7.0391076000000004</v>
      </c>
      <c r="AJ29" s="21" t="s">
        <v>69</v>
      </c>
      <c r="AK29" s="21" t="s">
        <v>69</v>
      </c>
      <c r="AL29" s="21">
        <f>5.865923*1.2</f>
        <v>7.0391076000000004</v>
      </c>
      <c r="AM29" s="21" t="s">
        <v>69</v>
      </c>
      <c r="AN29" s="21" t="s">
        <v>69</v>
      </c>
      <c r="AO29" s="21" t="s">
        <v>69</v>
      </c>
      <c r="AP29" s="21" t="s">
        <v>69</v>
      </c>
      <c r="AQ29" s="21" t="s">
        <v>69</v>
      </c>
      <c r="AR29" s="21" t="s">
        <v>69</v>
      </c>
      <c r="AS29" s="21">
        <f t="shared" si="4"/>
        <v>7.0667831999999997</v>
      </c>
      <c r="AT29" s="21" t="s">
        <v>69</v>
      </c>
      <c r="AU29" s="21" t="s">
        <v>69</v>
      </c>
      <c r="AV29" s="21">
        <f>1.2*5.888986</f>
        <v>7.0667831999999997</v>
      </c>
      <c r="AW29" s="21" t="s">
        <v>69</v>
      </c>
      <c r="AX29" s="21" t="s">
        <v>69</v>
      </c>
      <c r="AY29" s="21" t="s">
        <v>69</v>
      </c>
      <c r="AZ29" s="21" t="s">
        <v>69</v>
      </c>
      <c r="BA29" s="21" t="s">
        <v>69</v>
      </c>
      <c r="BB29" s="21" t="s">
        <v>69</v>
      </c>
      <c r="BC29" s="21">
        <f t="shared" si="5"/>
        <v>5.2505220000000001</v>
      </c>
      <c r="BD29" s="21" t="s">
        <v>69</v>
      </c>
      <c r="BE29" s="21" t="s">
        <v>69</v>
      </c>
      <c r="BF29" s="21">
        <f>1.2*4.375435</f>
        <v>5.2505220000000001</v>
      </c>
      <c r="BG29" s="21" t="s">
        <v>69</v>
      </c>
      <c r="BH29" s="21" t="s">
        <v>69</v>
      </c>
      <c r="BI29" s="21" t="s">
        <v>69</v>
      </c>
      <c r="BJ29" s="21" t="s">
        <v>69</v>
      </c>
      <c r="BK29" s="21" t="s">
        <v>69</v>
      </c>
      <c r="BL29" s="21" t="s">
        <v>69</v>
      </c>
      <c r="BM29" s="21">
        <f t="shared" si="8"/>
        <v>19.356412800000001</v>
      </c>
      <c r="BN29" s="21" t="s">
        <v>69</v>
      </c>
      <c r="BO29" s="21" t="s">
        <v>69</v>
      </c>
      <c r="BP29" s="21">
        <f t="shared" si="6"/>
        <v>19.356412800000001</v>
      </c>
      <c r="BQ29" s="21" t="s">
        <v>69</v>
      </c>
      <c r="BR29" s="21" t="s">
        <v>69</v>
      </c>
      <c r="BS29" s="21" t="s">
        <v>69</v>
      </c>
      <c r="BT29" s="21" t="s">
        <v>69</v>
      </c>
      <c r="BU29" s="21" t="s">
        <v>69</v>
      </c>
      <c r="BV29" s="21" t="s">
        <v>69</v>
      </c>
      <c r="BW29" s="21" t="s">
        <v>69</v>
      </c>
    </row>
    <row r="30" spans="1:75" s="39" customFormat="1" ht="24" x14ac:dyDescent="0.2">
      <c r="A30" s="20" t="s">
        <v>97</v>
      </c>
      <c r="B30" s="31" t="s">
        <v>98</v>
      </c>
      <c r="C30" s="30" t="s">
        <v>68</v>
      </c>
      <c r="D30" s="19" t="s">
        <v>69</v>
      </c>
      <c r="E30" s="19" t="s">
        <v>69</v>
      </c>
      <c r="F30" s="19" t="s">
        <v>69</v>
      </c>
      <c r="G30" s="19" t="s">
        <v>69</v>
      </c>
      <c r="H30" s="21">
        <f>SUM(H31:H31)</f>
        <v>13.92</v>
      </c>
      <c r="I30" s="21">
        <f t="shared" si="0"/>
        <v>13.92</v>
      </c>
      <c r="J30" s="43" t="s">
        <v>69</v>
      </c>
      <c r="K30" s="21" t="s">
        <v>69</v>
      </c>
      <c r="L30" s="21" t="s">
        <v>69</v>
      </c>
      <c r="M30" s="21" t="s">
        <v>69</v>
      </c>
      <c r="N30" s="21" t="s">
        <v>69</v>
      </c>
      <c r="O30" s="21" t="s">
        <v>69</v>
      </c>
      <c r="P30" s="21" t="s">
        <v>69</v>
      </c>
      <c r="Q30" s="21" t="s">
        <v>69</v>
      </c>
      <c r="R30" s="21" t="s">
        <v>69</v>
      </c>
      <c r="S30" s="21" t="s">
        <v>69</v>
      </c>
      <c r="T30" s="21">
        <f>SUM(T31:T31)</f>
        <v>15.0162</v>
      </c>
      <c r="U30" s="21" t="s">
        <v>69</v>
      </c>
      <c r="V30" s="21" t="s">
        <v>69</v>
      </c>
      <c r="W30" s="21" t="s">
        <v>69</v>
      </c>
      <c r="X30" s="21" t="s">
        <v>69</v>
      </c>
      <c r="Y30" s="21" t="str">
        <f t="shared" si="7"/>
        <v>нд</v>
      </c>
      <c r="Z30" s="21" t="s">
        <v>69</v>
      </c>
      <c r="AA30" s="21" t="s">
        <v>69</v>
      </c>
      <c r="AB30" s="21" t="str">
        <f>AB31</f>
        <v>нд</v>
      </c>
      <c r="AC30" s="21" t="s">
        <v>69</v>
      </c>
      <c r="AD30" s="21" t="s">
        <v>69</v>
      </c>
      <c r="AE30" s="21" t="s">
        <v>69</v>
      </c>
      <c r="AF30" s="21" t="s">
        <v>69</v>
      </c>
      <c r="AG30" s="21" t="s">
        <v>69</v>
      </c>
      <c r="AH30" s="21" t="s">
        <v>69</v>
      </c>
      <c r="AI30" s="21" t="str">
        <f t="shared" si="2"/>
        <v>нд</v>
      </c>
      <c r="AJ30" s="21" t="s">
        <v>69</v>
      </c>
      <c r="AK30" s="21" t="s">
        <v>69</v>
      </c>
      <c r="AL30" s="21" t="str">
        <f>AL31</f>
        <v>нд</v>
      </c>
      <c r="AM30" s="21" t="s">
        <v>69</v>
      </c>
      <c r="AN30" s="21" t="s">
        <v>69</v>
      </c>
      <c r="AO30" s="21" t="s">
        <v>69</v>
      </c>
      <c r="AP30" s="21" t="s">
        <v>69</v>
      </c>
      <c r="AQ30" s="21" t="s">
        <v>69</v>
      </c>
      <c r="AR30" s="21" t="s">
        <v>69</v>
      </c>
      <c r="AS30" s="21">
        <f t="shared" si="4"/>
        <v>15.0162</v>
      </c>
      <c r="AT30" s="21" t="s">
        <v>69</v>
      </c>
      <c r="AU30" s="21" t="s">
        <v>69</v>
      </c>
      <c r="AV30" s="21">
        <f>AV31</f>
        <v>15.0162</v>
      </c>
      <c r="AW30" s="21" t="s">
        <v>69</v>
      </c>
      <c r="AX30" s="21" t="s">
        <v>69</v>
      </c>
      <c r="AY30" s="21" t="s">
        <v>69</v>
      </c>
      <c r="AZ30" s="21" t="s">
        <v>69</v>
      </c>
      <c r="BA30" s="21" t="s">
        <v>69</v>
      </c>
      <c r="BB30" s="21" t="s">
        <v>69</v>
      </c>
      <c r="BC30" s="21" t="str">
        <f t="shared" si="5"/>
        <v>нд</v>
      </c>
      <c r="BD30" s="21" t="s">
        <v>69</v>
      </c>
      <c r="BE30" s="21" t="s">
        <v>69</v>
      </c>
      <c r="BF30" s="21" t="str">
        <f>BF31</f>
        <v>нд</v>
      </c>
      <c r="BG30" s="21" t="s">
        <v>69</v>
      </c>
      <c r="BH30" s="21" t="s">
        <v>69</v>
      </c>
      <c r="BI30" s="21" t="s">
        <v>69</v>
      </c>
      <c r="BJ30" s="21" t="s">
        <v>69</v>
      </c>
      <c r="BK30" s="21" t="s">
        <v>69</v>
      </c>
      <c r="BL30" s="21" t="s">
        <v>69</v>
      </c>
      <c r="BM30" s="21">
        <f t="shared" si="8"/>
        <v>15.0162</v>
      </c>
      <c r="BN30" s="21" t="s">
        <v>69</v>
      </c>
      <c r="BO30" s="21" t="s">
        <v>69</v>
      </c>
      <c r="BP30" s="21">
        <f>AV30</f>
        <v>15.0162</v>
      </c>
      <c r="BQ30" s="21" t="s">
        <v>69</v>
      </c>
      <c r="BR30" s="21" t="s">
        <v>69</v>
      </c>
      <c r="BS30" s="21" t="s">
        <v>69</v>
      </c>
      <c r="BT30" s="21" t="s">
        <v>69</v>
      </c>
      <c r="BU30" s="21" t="s">
        <v>69</v>
      </c>
      <c r="BV30" s="21" t="s">
        <v>69</v>
      </c>
      <c r="BW30" s="21" t="s">
        <v>69</v>
      </c>
    </row>
    <row r="31" spans="1:75" s="22" customFormat="1" ht="24" x14ac:dyDescent="0.2">
      <c r="A31" s="20" t="s">
        <v>99</v>
      </c>
      <c r="B31" s="31" t="s">
        <v>100</v>
      </c>
      <c r="C31" s="76" t="s">
        <v>127</v>
      </c>
      <c r="D31" s="19" t="s">
        <v>69</v>
      </c>
      <c r="E31" s="19">
        <v>2023</v>
      </c>
      <c r="F31" s="19">
        <v>2023</v>
      </c>
      <c r="G31" s="19" t="s">
        <v>69</v>
      </c>
      <c r="H31" s="21">
        <v>13.92</v>
      </c>
      <c r="I31" s="21">
        <f t="shared" si="0"/>
        <v>13.92</v>
      </c>
      <c r="J31" s="43">
        <v>44287</v>
      </c>
      <c r="K31" s="21" t="s">
        <v>69</v>
      </c>
      <c r="L31" s="21" t="s">
        <v>69</v>
      </c>
      <c r="M31" s="21" t="s">
        <v>69</v>
      </c>
      <c r="N31" s="21" t="s">
        <v>69</v>
      </c>
      <c r="O31" s="21" t="s">
        <v>69</v>
      </c>
      <c r="P31" s="21" t="s">
        <v>69</v>
      </c>
      <c r="Q31" s="21" t="s">
        <v>69</v>
      </c>
      <c r="R31" s="21" t="s">
        <v>69</v>
      </c>
      <c r="S31" s="21" t="s">
        <v>69</v>
      </c>
      <c r="T31" s="21">
        <v>15.0162</v>
      </c>
      <c r="U31" s="21" t="s">
        <v>69</v>
      </c>
      <c r="V31" s="21" t="s">
        <v>69</v>
      </c>
      <c r="W31" s="21" t="s">
        <v>69</v>
      </c>
      <c r="X31" s="21" t="s">
        <v>69</v>
      </c>
      <c r="Y31" s="21" t="str">
        <f t="shared" si="7"/>
        <v>нд</v>
      </c>
      <c r="Z31" s="21" t="s">
        <v>69</v>
      </c>
      <c r="AA31" s="21" t="s">
        <v>69</v>
      </c>
      <c r="AB31" s="21" t="s">
        <v>69</v>
      </c>
      <c r="AC31" s="21" t="s">
        <v>69</v>
      </c>
      <c r="AD31" s="21" t="s">
        <v>69</v>
      </c>
      <c r="AE31" s="21" t="s">
        <v>69</v>
      </c>
      <c r="AF31" s="21" t="s">
        <v>69</v>
      </c>
      <c r="AG31" s="21" t="s">
        <v>69</v>
      </c>
      <c r="AH31" s="21" t="s">
        <v>69</v>
      </c>
      <c r="AI31" s="21" t="str">
        <f t="shared" si="2"/>
        <v>нд</v>
      </c>
      <c r="AJ31" s="21" t="s">
        <v>69</v>
      </c>
      <c r="AK31" s="21" t="s">
        <v>69</v>
      </c>
      <c r="AL31" s="21" t="s">
        <v>69</v>
      </c>
      <c r="AM31" s="21" t="s">
        <v>69</v>
      </c>
      <c r="AN31" s="21" t="s">
        <v>69</v>
      </c>
      <c r="AO31" s="21" t="s">
        <v>69</v>
      </c>
      <c r="AP31" s="21" t="s">
        <v>69</v>
      </c>
      <c r="AQ31" s="21" t="s">
        <v>69</v>
      </c>
      <c r="AR31" s="21" t="s">
        <v>69</v>
      </c>
      <c r="AS31" s="21">
        <f t="shared" si="4"/>
        <v>15.0162</v>
      </c>
      <c r="AT31" s="21" t="s">
        <v>69</v>
      </c>
      <c r="AU31" s="21" t="s">
        <v>69</v>
      </c>
      <c r="AV31" s="21">
        <f>1.2*12.5135</f>
        <v>15.0162</v>
      </c>
      <c r="AW31" s="21" t="s">
        <v>69</v>
      </c>
      <c r="AX31" s="21" t="s">
        <v>69</v>
      </c>
      <c r="AY31" s="21" t="s">
        <v>69</v>
      </c>
      <c r="AZ31" s="21" t="s">
        <v>69</v>
      </c>
      <c r="BA31" s="21" t="s">
        <v>69</v>
      </c>
      <c r="BB31" s="21" t="s">
        <v>69</v>
      </c>
      <c r="BC31" s="21" t="str">
        <f t="shared" si="5"/>
        <v>нд</v>
      </c>
      <c r="BD31" s="21" t="s">
        <v>69</v>
      </c>
      <c r="BE31" s="21" t="s">
        <v>69</v>
      </c>
      <c r="BF31" s="21" t="s">
        <v>69</v>
      </c>
      <c r="BG31" s="21" t="s">
        <v>69</v>
      </c>
      <c r="BH31" s="21" t="s">
        <v>69</v>
      </c>
      <c r="BI31" s="21" t="s">
        <v>69</v>
      </c>
      <c r="BJ31" s="21" t="s">
        <v>69</v>
      </c>
      <c r="BK31" s="21" t="s">
        <v>69</v>
      </c>
      <c r="BL31" s="21" t="s">
        <v>69</v>
      </c>
      <c r="BM31" s="21">
        <f t="shared" si="8"/>
        <v>15.0162</v>
      </c>
      <c r="BN31" s="21" t="s">
        <v>69</v>
      </c>
      <c r="BO31" s="21" t="s">
        <v>69</v>
      </c>
      <c r="BP31" s="21">
        <f>AV31</f>
        <v>15.0162</v>
      </c>
      <c r="BQ31" s="21" t="s">
        <v>69</v>
      </c>
      <c r="BR31" s="21" t="s">
        <v>69</v>
      </c>
      <c r="BS31" s="21" t="s">
        <v>69</v>
      </c>
      <c r="BT31" s="21" t="s">
        <v>69</v>
      </c>
      <c r="BU31" s="21" t="s">
        <v>69</v>
      </c>
      <c r="BV31" s="21" t="s">
        <v>69</v>
      </c>
      <c r="BW31" s="21" t="s">
        <v>69</v>
      </c>
    </row>
    <row r="32" spans="1:75" s="39" customFormat="1" x14ac:dyDescent="0.2">
      <c r="A32" s="20" t="s">
        <v>101</v>
      </c>
      <c r="B32" s="31" t="s">
        <v>102</v>
      </c>
      <c r="C32" s="30" t="s">
        <v>68</v>
      </c>
      <c r="D32" s="19" t="s">
        <v>69</v>
      </c>
      <c r="E32" s="19" t="s">
        <v>69</v>
      </c>
      <c r="F32" s="19" t="s">
        <v>69</v>
      </c>
      <c r="G32" s="19" t="s">
        <v>69</v>
      </c>
      <c r="H32" s="21">
        <f>SUM(H33:H33)</f>
        <v>9.5648879999999998</v>
      </c>
      <c r="I32" s="21">
        <f t="shared" si="0"/>
        <v>9.5648879999999998</v>
      </c>
      <c r="J32" s="43" t="s">
        <v>69</v>
      </c>
      <c r="K32" s="21" t="s">
        <v>69</v>
      </c>
      <c r="L32" s="21" t="s">
        <v>69</v>
      </c>
      <c r="M32" s="21" t="s">
        <v>69</v>
      </c>
      <c r="N32" s="21" t="s">
        <v>69</v>
      </c>
      <c r="O32" s="21" t="s">
        <v>69</v>
      </c>
      <c r="P32" s="21" t="s">
        <v>69</v>
      </c>
      <c r="Q32" s="21" t="s">
        <v>69</v>
      </c>
      <c r="R32" s="21" t="s">
        <v>69</v>
      </c>
      <c r="S32" s="21" t="s">
        <v>69</v>
      </c>
      <c r="T32" s="21">
        <f>SUM(T33:T33)</f>
        <v>10.734578000000001</v>
      </c>
      <c r="U32" s="21" t="s">
        <v>69</v>
      </c>
      <c r="V32" s="21" t="s">
        <v>69</v>
      </c>
      <c r="W32" s="21" t="s">
        <v>69</v>
      </c>
      <c r="X32" s="21" t="s">
        <v>69</v>
      </c>
      <c r="Y32" s="21" t="str">
        <f t="shared" si="7"/>
        <v>нд</v>
      </c>
      <c r="Z32" s="21" t="s">
        <v>69</v>
      </c>
      <c r="AA32" s="21" t="s">
        <v>69</v>
      </c>
      <c r="AB32" s="21" t="str">
        <f>AB33</f>
        <v>нд</v>
      </c>
      <c r="AC32" s="21" t="s">
        <v>69</v>
      </c>
      <c r="AD32" s="21" t="s">
        <v>69</v>
      </c>
      <c r="AE32" s="21" t="s">
        <v>69</v>
      </c>
      <c r="AF32" s="21" t="s">
        <v>69</v>
      </c>
      <c r="AG32" s="21" t="s">
        <v>69</v>
      </c>
      <c r="AH32" s="21" t="s">
        <v>69</v>
      </c>
      <c r="AI32" s="21" t="str">
        <f t="shared" si="2"/>
        <v>нд</v>
      </c>
      <c r="AJ32" s="21" t="s">
        <v>69</v>
      </c>
      <c r="AK32" s="21" t="s">
        <v>69</v>
      </c>
      <c r="AL32" s="21" t="str">
        <f>AL33</f>
        <v>нд</v>
      </c>
      <c r="AM32" s="21" t="s">
        <v>69</v>
      </c>
      <c r="AN32" s="21" t="s">
        <v>69</v>
      </c>
      <c r="AO32" s="21" t="s">
        <v>69</v>
      </c>
      <c r="AP32" s="21" t="s">
        <v>69</v>
      </c>
      <c r="AQ32" s="21" t="s">
        <v>69</v>
      </c>
      <c r="AR32" s="21" t="s">
        <v>69</v>
      </c>
      <c r="AS32" s="21" t="str">
        <f t="shared" si="4"/>
        <v>нд</v>
      </c>
      <c r="AT32" s="21" t="s">
        <v>69</v>
      </c>
      <c r="AU32" s="21" t="s">
        <v>69</v>
      </c>
      <c r="AV32" s="21" t="str">
        <f>AV33</f>
        <v>нд</v>
      </c>
      <c r="AW32" s="21" t="s">
        <v>69</v>
      </c>
      <c r="AX32" s="21" t="s">
        <v>69</v>
      </c>
      <c r="AY32" s="21" t="s">
        <v>69</v>
      </c>
      <c r="AZ32" s="21" t="s">
        <v>69</v>
      </c>
      <c r="BA32" s="21" t="s">
        <v>69</v>
      </c>
      <c r="BB32" s="21" t="s">
        <v>69</v>
      </c>
      <c r="BC32" s="21">
        <f t="shared" si="5"/>
        <v>10.7345784</v>
      </c>
      <c r="BD32" s="21" t="s">
        <v>69</v>
      </c>
      <c r="BE32" s="21" t="s">
        <v>69</v>
      </c>
      <c r="BF32" s="21">
        <f>BF33</f>
        <v>10.7345784</v>
      </c>
      <c r="BG32" s="21" t="s">
        <v>69</v>
      </c>
      <c r="BH32" s="21" t="s">
        <v>69</v>
      </c>
      <c r="BI32" s="21" t="s">
        <v>69</v>
      </c>
      <c r="BJ32" s="21" t="s">
        <v>69</v>
      </c>
      <c r="BK32" s="21" t="s">
        <v>69</v>
      </c>
      <c r="BL32" s="21" t="s">
        <v>69</v>
      </c>
      <c r="BM32" s="21">
        <f t="shared" si="8"/>
        <v>10.7345784</v>
      </c>
      <c r="BN32" s="21" t="s">
        <v>69</v>
      </c>
      <c r="BO32" s="21" t="s">
        <v>69</v>
      </c>
      <c r="BP32" s="21">
        <f>BF32</f>
        <v>10.7345784</v>
      </c>
      <c r="BQ32" s="21" t="s">
        <v>69</v>
      </c>
      <c r="BR32" s="21" t="s">
        <v>69</v>
      </c>
      <c r="BS32" s="21" t="s">
        <v>69</v>
      </c>
      <c r="BT32" s="21" t="s">
        <v>69</v>
      </c>
      <c r="BU32" s="21" t="s">
        <v>69</v>
      </c>
      <c r="BV32" s="21" t="s">
        <v>69</v>
      </c>
      <c r="BW32" s="21" t="s">
        <v>69</v>
      </c>
    </row>
    <row r="33" spans="1:75" s="22" customFormat="1" ht="24" x14ac:dyDescent="0.2">
      <c r="A33" s="20" t="s">
        <v>103</v>
      </c>
      <c r="B33" s="31" t="s">
        <v>102</v>
      </c>
      <c r="C33" s="76" t="s">
        <v>128</v>
      </c>
      <c r="D33" s="19" t="s">
        <v>69</v>
      </c>
      <c r="E33" s="19">
        <v>2024</v>
      </c>
      <c r="F33" s="19">
        <v>2024</v>
      </c>
      <c r="G33" s="19" t="s">
        <v>69</v>
      </c>
      <c r="H33" s="21">
        <v>9.5648879999999998</v>
      </c>
      <c r="I33" s="21">
        <f t="shared" si="0"/>
        <v>9.5648879999999998</v>
      </c>
      <c r="J33" s="43">
        <v>44287</v>
      </c>
      <c r="K33" s="21" t="s">
        <v>69</v>
      </c>
      <c r="L33" s="21" t="s">
        <v>69</v>
      </c>
      <c r="M33" s="21" t="s">
        <v>69</v>
      </c>
      <c r="N33" s="21" t="s">
        <v>69</v>
      </c>
      <c r="O33" s="21" t="s">
        <v>69</v>
      </c>
      <c r="P33" s="21" t="s">
        <v>69</v>
      </c>
      <c r="Q33" s="21" t="s">
        <v>69</v>
      </c>
      <c r="R33" s="21" t="s">
        <v>69</v>
      </c>
      <c r="S33" s="21" t="s">
        <v>69</v>
      </c>
      <c r="T33" s="21">
        <v>10.734578000000001</v>
      </c>
      <c r="U33" s="21" t="s">
        <v>69</v>
      </c>
      <c r="V33" s="21" t="s">
        <v>69</v>
      </c>
      <c r="W33" s="21" t="s">
        <v>69</v>
      </c>
      <c r="X33" s="21" t="s">
        <v>69</v>
      </c>
      <c r="Y33" s="21" t="str">
        <f t="shared" si="7"/>
        <v>нд</v>
      </c>
      <c r="Z33" s="21" t="s">
        <v>69</v>
      </c>
      <c r="AA33" s="21" t="s">
        <v>69</v>
      </c>
      <c r="AB33" s="21" t="s">
        <v>69</v>
      </c>
      <c r="AC33" s="21" t="s">
        <v>69</v>
      </c>
      <c r="AD33" s="21" t="s">
        <v>69</v>
      </c>
      <c r="AE33" s="21" t="s">
        <v>69</v>
      </c>
      <c r="AF33" s="21" t="s">
        <v>69</v>
      </c>
      <c r="AG33" s="21" t="s">
        <v>69</v>
      </c>
      <c r="AH33" s="21" t="s">
        <v>69</v>
      </c>
      <c r="AI33" s="21" t="str">
        <f t="shared" si="2"/>
        <v>нд</v>
      </c>
      <c r="AJ33" s="21" t="s">
        <v>69</v>
      </c>
      <c r="AK33" s="21" t="s">
        <v>69</v>
      </c>
      <c r="AL33" s="21" t="s">
        <v>69</v>
      </c>
      <c r="AM33" s="21" t="s">
        <v>69</v>
      </c>
      <c r="AN33" s="21" t="s">
        <v>69</v>
      </c>
      <c r="AO33" s="21" t="s">
        <v>69</v>
      </c>
      <c r="AP33" s="21" t="s">
        <v>69</v>
      </c>
      <c r="AQ33" s="21" t="s">
        <v>69</v>
      </c>
      <c r="AR33" s="21" t="s">
        <v>69</v>
      </c>
      <c r="AS33" s="21" t="str">
        <f t="shared" si="4"/>
        <v>нд</v>
      </c>
      <c r="AT33" s="21" t="s">
        <v>69</v>
      </c>
      <c r="AU33" s="21" t="s">
        <v>69</v>
      </c>
      <c r="AV33" s="21" t="s">
        <v>69</v>
      </c>
      <c r="AW33" s="21" t="s">
        <v>69</v>
      </c>
      <c r="AX33" s="21" t="s">
        <v>69</v>
      </c>
      <c r="AY33" s="21" t="s">
        <v>69</v>
      </c>
      <c r="AZ33" s="21" t="s">
        <v>69</v>
      </c>
      <c r="BA33" s="21" t="s">
        <v>69</v>
      </c>
      <c r="BB33" s="21" t="s">
        <v>69</v>
      </c>
      <c r="BC33" s="21">
        <f t="shared" si="5"/>
        <v>10.7345784</v>
      </c>
      <c r="BD33" s="21" t="s">
        <v>69</v>
      </c>
      <c r="BE33" s="21" t="s">
        <v>69</v>
      </c>
      <c r="BF33" s="21">
        <f>1.2*8.945482</f>
        <v>10.7345784</v>
      </c>
      <c r="BG33" s="21" t="s">
        <v>69</v>
      </c>
      <c r="BH33" s="21" t="s">
        <v>69</v>
      </c>
      <c r="BI33" s="21" t="s">
        <v>69</v>
      </c>
      <c r="BJ33" s="21" t="s">
        <v>69</v>
      </c>
      <c r="BK33" s="21" t="s">
        <v>69</v>
      </c>
      <c r="BL33" s="21" t="s">
        <v>69</v>
      </c>
      <c r="BM33" s="21">
        <f t="shared" si="8"/>
        <v>10.7345784</v>
      </c>
      <c r="BN33" s="21" t="s">
        <v>69</v>
      </c>
      <c r="BO33" s="21" t="s">
        <v>69</v>
      </c>
      <c r="BP33" s="21">
        <f>BF33</f>
        <v>10.7345784</v>
      </c>
      <c r="BQ33" s="21" t="s">
        <v>69</v>
      </c>
      <c r="BR33" s="21" t="s">
        <v>69</v>
      </c>
      <c r="BS33" s="21" t="s">
        <v>69</v>
      </c>
      <c r="BT33" s="21" t="s">
        <v>69</v>
      </c>
      <c r="BU33" s="21" t="s">
        <v>69</v>
      </c>
      <c r="BV33" s="21" t="s">
        <v>69</v>
      </c>
      <c r="BW33" s="21" t="s">
        <v>69</v>
      </c>
    </row>
    <row r="34" spans="1:75" s="39" customFormat="1" ht="24" x14ac:dyDescent="0.2">
      <c r="A34" s="20" t="s">
        <v>104</v>
      </c>
      <c r="B34" s="31" t="s">
        <v>124</v>
      </c>
      <c r="C34" s="30" t="s">
        <v>68</v>
      </c>
      <c r="D34" s="19" t="s">
        <v>69</v>
      </c>
      <c r="E34" s="19" t="s">
        <v>69</v>
      </c>
      <c r="F34" s="19" t="s">
        <v>69</v>
      </c>
      <c r="G34" s="19" t="s">
        <v>69</v>
      </c>
      <c r="H34" s="21">
        <f>SUM(H35:H35)</f>
        <v>370.10890000000001</v>
      </c>
      <c r="I34" s="21">
        <f t="shared" si="0"/>
        <v>370.10890000000001</v>
      </c>
      <c r="J34" s="43" t="s">
        <v>69</v>
      </c>
      <c r="K34" s="21" t="s">
        <v>69</v>
      </c>
      <c r="L34" s="21" t="s">
        <v>69</v>
      </c>
      <c r="M34" s="21" t="s">
        <v>69</v>
      </c>
      <c r="N34" s="21" t="s">
        <v>69</v>
      </c>
      <c r="O34" s="21" t="s">
        <v>69</v>
      </c>
      <c r="P34" s="21" t="s">
        <v>69</v>
      </c>
      <c r="Q34" s="21" t="s">
        <v>69</v>
      </c>
      <c r="R34" s="21" t="s">
        <v>69</v>
      </c>
      <c r="S34" s="21" t="s">
        <v>69</v>
      </c>
      <c r="T34" s="21">
        <f>T35</f>
        <v>408.20260000000002</v>
      </c>
      <c r="U34" s="21" t="s">
        <v>69</v>
      </c>
      <c r="V34" s="21" t="s">
        <v>69</v>
      </c>
      <c r="W34" s="21" t="s">
        <v>69</v>
      </c>
      <c r="X34" s="21" t="s">
        <v>69</v>
      </c>
      <c r="Y34" s="21" t="str">
        <f t="shared" si="7"/>
        <v>нд</v>
      </c>
      <c r="Z34" s="21" t="s">
        <v>69</v>
      </c>
      <c r="AA34" s="21" t="s">
        <v>69</v>
      </c>
      <c r="AB34" s="21" t="s">
        <v>69</v>
      </c>
      <c r="AC34" s="21" t="s">
        <v>69</v>
      </c>
      <c r="AD34" s="21" t="s">
        <v>69</v>
      </c>
      <c r="AE34" s="21" t="s">
        <v>69</v>
      </c>
      <c r="AF34" s="21" t="s">
        <v>69</v>
      </c>
      <c r="AG34" s="21" t="s">
        <v>69</v>
      </c>
      <c r="AH34" s="21" t="s">
        <v>69</v>
      </c>
      <c r="AI34" s="21">
        <f t="shared" si="2"/>
        <v>7.805159999999999</v>
      </c>
      <c r="AJ34" s="21" t="s">
        <v>69</v>
      </c>
      <c r="AK34" s="21" t="s">
        <v>69</v>
      </c>
      <c r="AL34" s="21">
        <f>AL35</f>
        <v>7.805159999999999</v>
      </c>
      <c r="AM34" s="21" t="s">
        <v>69</v>
      </c>
      <c r="AN34" s="21" t="s">
        <v>69</v>
      </c>
      <c r="AO34" s="21" t="s">
        <v>69</v>
      </c>
      <c r="AP34" s="21" t="s">
        <v>69</v>
      </c>
      <c r="AQ34" s="21" t="s">
        <v>69</v>
      </c>
      <c r="AR34" s="21" t="s">
        <v>69</v>
      </c>
      <c r="AS34" s="21">
        <f t="shared" si="4"/>
        <v>161.98940400000001</v>
      </c>
      <c r="AT34" s="21" t="s">
        <v>69</v>
      </c>
      <c r="AU34" s="21" t="s">
        <v>69</v>
      </c>
      <c r="AV34" s="21">
        <f>AV35</f>
        <v>161.98940400000001</v>
      </c>
      <c r="AW34" s="21" t="s">
        <v>69</v>
      </c>
      <c r="AX34" s="21" t="s">
        <v>69</v>
      </c>
      <c r="AY34" s="21" t="s">
        <v>69</v>
      </c>
      <c r="AZ34" s="21" t="s">
        <v>69</v>
      </c>
      <c r="BA34" s="21" t="s">
        <v>69</v>
      </c>
      <c r="BB34" s="21" t="s">
        <v>69</v>
      </c>
      <c r="BC34" s="21">
        <f t="shared" si="5"/>
        <v>238.4080836</v>
      </c>
      <c r="BD34" s="21" t="s">
        <v>69</v>
      </c>
      <c r="BE34" s="21" t="s">
        <v>69</v>
      </c>
      <c r="BF34" s="21">
        <f>BF35</f>
        <v>238.4080836</v>
      </c>
      <c r="BG34" s="21" t="s">
        <v>69</v>
      </c>
      <c r="BH34" s="21" t="s">
        <v>69</v>
      </c>
      <c r="BI34" s="21" t="s">
        <v>69</v>
      </c>
      <c r="BJ34" s="21" t="s">
        <v>69</v>
      </c>
      <c r="BK34" s="21" t="s">
        <v>69</v>
      </c>
      <c r="BL34" s="21" t="s">
        <v>69</v>
      </c>
      <c r="BM34" s="21">
        <f t="shared" si="8"/>
        <v>408.20264759999998</v>
      </c>
      <c r="BN34" s="21" t="s">
        <v>69</v>
      </c>
      <c r="BO34" s="21" t="s">
        <v>69</v>
      </c>
      <c r="BP34" s="21">
        <f t="shared" si="6"/>
        <v>408.20264759999998</v>
      </c>
      <c r="BQ34" s="21" t="s">
        <v>69</v>
      </c>
      <c r="BR34" s="21" t="s">
        <v>69</v>
      </c>
      <c r="BS34" s="21" t="s">
        <v>69</v>
      </c>
      <c r="BT34" s="21" t="s">
        <v>69</v>
      </c>
      <c r="BU34" s="21" t="s">
        <v>69</v>
      </c>
      <c r="BV34" s="21" t="s">
        <v>69</v>
      </c>
      <c r="BW34" s="21" t="s">
        <v>69</v>
      </c>
    </row>
    <row r="35" spans="1:75" s="22" customFormat="1" x14ac:dyDescent="0.2">
      <c r="A35" s="20" t="s">
        <v>105</v>
      </c>
      <c r="B35" s="31" t="s">
        <v>123</v>
      </c>
      <c r="C35" s="30" t="s">
        <v>129</v>
      </c>
      <c r="D35" s="19" t="s">
        <v>69</v>
      </c>
      <c r="E35" s="19">
        <v>2022</v>
      </c>
      <c r="F35" s="19">
        <v>2024</v>
      </c>
      <c r="G35" s="19" t="s">
        <v>69</v>
      </c>
      <c r="H35" s="21">
        <v>370.10890000000001</v>
      </c>
      <c r="I35" s="21">
        <f>H35</f>
        <v>370.10890000000001</v>
      </c>
      <c r="J35" s="43">
        <v>44287</v>
      </c>
      <c r="K35" s="21" t="s">
        <v>69</v>
      </c>
      <c r="L35" s="21" t="s">
        <v>69</v>
      </c>
      <c r="M35" s="21" t="s">
        <v>69</v>
      </c>
      <c r="N35" s="21" t="s">
        <v>69</v>
      </c>
      <c r="O35" s="21" t="s">
        <v>69</v>
      </c>
      <c r="P35" s="21" t="s">
        <v>69</v>
      </c>
      <c r="Q35" s="21" t="s">
        <v>69</v>
      </c>
      <c r="R35" s="21" t="s">
        <v>69</v>
      </c>
      <c r="S35" s="21" t="s">
        <v>69</v>
      </c>
      <c r="T35" s="21">
        <v>408.20260000000002</v>
      </c>
      <c r="U35" s="21" t="s">
        <v>69</v>
      </c>
      <c r="V35" s="21" t="s">
        <v>69</v>
      </c>
      <c r="W35" s="21" t="s">
        <v>69</v>
      </c>
      <c r="X35" s="21" t="s">
        <v>69</v>
      </c>
      <c r="Y35" s="21" t="str">
        <f t="shared" si="7"/>
        <v>нд</v>
      </c>
      <c r="Z35" s="21" t="s">
        <v>69</v>
      </c>
      <c r="AA35" s="21" t="s">
        <v>69</v>
      </c>
      <c r="AB35" s="21" t="s">
        <v>69</v>
      </c>
      <c r="AC35" s="21" t="s">
        <v>69</v>
      </c>
      <c r="AD35" s="21" t="s">
        <v>69</v>
      </c>
      <c r="AE35" s="21" t="s">
        <v>69</v>
      </c>
      <c r="AF35" s="21" t="s">
        <v>69</v>
      </c>
      <c r="AG35" s="21" t="s">
        <v>69</v>
      </c>
      <c r="AH35" s="21" t="s">
        <v>69</v>
      </c>
      <c r="AI35" s="21">
        <f t="shared" si="2"/>
        <v>7.805159999999999</v>
      </c>
      <c r="AJ35" s="21" t="s">
        <v>69</v>
      </c>
      <c r="AK35" s="21" t="s">
        <v>69</v>
      </c>
      <c r="AL35" s="21">
        <f>6.5043*1.2</f>
        <v>7.805159999999999</v>
      </c>
      <c r="AM35" s="21" t="s">
        <v>69</v>
      </c>
      <c r="AN35" s="21" t="s">
        <v>69</v>
      </c>
      <c r="AO35" s="21" t="s">
        <v>69</v>
      </c>
      <c r="AP35" s="21" t="s">
        <v>69</v>
      </c>
      <c r="AQ35" s="21" t="s">
        <v>69</v>
      </c>
      <c r="AR35" s="21" t="s">
        <v>69</v>
      </c>
      <c r="AS35" s="21">
        <f t="shared" si="4"/>
        <v>161.98940400000001</v>
      </c>
      <c r="AT35" s="21" t="s">
        <v>69</v>
      </c>
      <c r="AU35" s="21" t="s">
        <v>69</v>
      </c>
      <c r="AV35" s="21">
        <f>1.2*134.99117</f>
        <v>161.98940400000001</v>
      </c>
      <c r="AW35" s="21" t="s">
        <v>69</v>
      </c>
      <c r="AX35" s="21" t="s">
        <v>69</v>
      </c>
      <c r="AY35" s="21" t="s">
        <v>69</v>
      </c>
      <c r="AZ35" s="21" t="s">
        <v>69</v>
      </c>
      <c r="BA35" s="21" t="s">
        <v>69</v>
      </c>
      <c r="BB35" s="21" t="s">
        <v>69</v>
      </c>
      <c r="BC35" s="21">
        <f t="shared" si="5"/>
        <v>238.4080836</v>
      </c>
      <c r="BD35" s="21" t="s">
        <v>69</v>
      </c>
      <c r="BE35" s="21" t="s">
        <v>69</v>
      </c>
      <c r="BF35" s="21">
        <f>1.2*198.673403</f>
        <v>238.4080836</v>
      </c>
      <c r="BG35" s="21" t="s">
        <v>69</v>
      </c>
      <c r="BH35" s="21" t="s">
        <v>69</v>
      </c>
      <c r="BI35" s="21" t="s">
        <v>69</v>
      </c>
      <c r="BJ35" s="21" t="s">
        <v>69</v>
      </c>
      <c r="BK35" s="21" t="s">
        <v>69</v>
      </c>
      <c r="BL35" s="21" t="s">
        <v>69</v>
      </c>
      <c r="BM35" s="21">
        <f t="shared" si="8"/>
        <v>408.20264759999998</v>
      </c>
      <c r="BN35" s="21" t="s">
        <v>69</v>
      </c>
      <c r="BO35" s="21" t="s">
        <v>69</v>
      </c>
      <c r="BP35" s="21">
        <f t="shared" si="6"/>
        <v>408.20264759999998</v>
      </c>
      <c r="BQ35" s="21" t="s">
        <v>69</v>
      </c>
      <c r="BR35" s="21" t="s">
        <v>69</v>
      </c>
      <c r="BS35" s="21" t="s">
        <v>69</v>
      </c>
      <c r="BT35" s="21" t="s">
        <v>69</v>
      </c>
      <c r="BU35" s="21" t="s">
        <v>69</v>
      </c>
      <c r="BV35" s="21" t="s">
        <v>69</v>
      </c>
      <c r="BW35" s="21" t="s">
        <v>69</v>
      </c>
    </row>
    <row r="36" spans="1:75" ht="6" customHeight="1" x14ac:dyDescent="0.2">
      <c r="BP36" s="39"/>
    </row>
    <row r="37" spans="1:75" ht="13.5" customHeight="1" x14ac:dyDescent="0.2">
      <c r="A37" s="38" t="s">
        <v>106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</row>
    <row r="38" spans="1:75" ht="13.5" customHeight="1" x14ac:dyDescent="0.2">
      <c r="A38" s="15" t="s">
        <v>107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</row>
    <row r="39" spans="1:75" ht="13.5" customHeight="1" x14ac:dyDescent="0.2">
      <c r="A39" s="15" t="s">
        <v>108</v>
      </c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</row>
    <row r="40" spans="1:75" ht="13.5" customHeight="1" x14ac:dyDescent="0.2">
      <c r="A40" s="15" t="s">
        <v>109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</row>
    <row r="41" spans="1:75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23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M41" s="39"/>
      <c r="AN41" s="39"/>
      <c r="AO41" s="39"/>
      <c r="AP41" s="39"/>
      <c r="AQ41" s="39"/>
      <c r="AR41" s="39"/>
      <c r="AS41" s="39"/>
      <c r="AT41" s="39"/>
      <c r="AU41" s="39"/>
      <c r="AV41" s="3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</row>
    <row r="42" spans="1:75" x14ac:dyDescent="0.2">
      <c r="A42" s="15"/>
      <c r="B42" s="15"/>
      <c r="C42" s="3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</row>
    <row r="43" spans="1:75" x14ac:dyDescent="0.2">
      <c r="A43" s="39"/>
      <c r="B43" s="23"/>
      <c r="C43" s="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</row>
    <row r="44" spans="1:75" x14ac:dyDescent="0.2">
      <c r="A44" s="39"/>
      <c r="B44" s="40"/>
      <c r="C44" s="3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</row>
    <row r="45" spans="1:75" x14ac:dyDescent="0.2">
      <c r="A45" s="39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M45" s="39"/>
      <c r="AN45" s="39"/>
      <c r="AO45" s="39"/>
      <c r="AP45" s="39"/>
      <c r="AQ45" s="39"/>
      <c r="AR45" s="39"/>
      <c r="AS45" s="39"/>
      <c r="AT45" s="39"/>
      <c r="AU45" s="39"/>
      <c r="AV45" s="3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</row>
    <row r="46" spans="1:75" x14ac:dyDescent="0.2">
      <c r="A46" s="39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</row>
    <row r="47" spans="1:75" x14ac:dyDescent="0.2">
      <c r="A47" s="39"/>
      <c r="B47" s="41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9"/>
      <c r="BS47" s="39"/>
      <c r="BT47" s="39"/>
      <c r="BU47" s="39"/>
      <c r="BV47" s="39"/>
      <c r="BW47" s="39"/>
    </row>
    <row r="48" spans="1:75" x14ac:dyDescent="0.2">
      <c r="A48" s="39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9"/>
      <c r="BS48" s="39"/>
      <c r="BT48" s="39"/>
      <c r="BU48" s="39"/>
      <c r="BV48" s="39"/>
      <c r="BW48" s="39"/>
    </row>
    <row r="49" spans="1:75" x14ac:dyDescent="0.2">
      <c r="A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39"/>
      <c r="BR49" s="39"/>
      <c r="BS49" s="39"/>
      <c r="BT49" s="39"/>
      <c r="BU49" s="39"/>
      <c r="BV49" s="39"/>
      <c r="BW49" s="39"/>
    </row>
    <row r="50" spans="1:75" x14ac:dyDescent="0.2">
      <c r="A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39"/>
      <c r="BJ50" s="39"/>
      <c r="BK50" s="39"/>
      <c r="BL50" s="39"/>
      <c r="BM50" s="39"/>
      <c r="BN50" s="39"/>
      <c r="BO50" s="39"/>
      <c r="BP50" s="39"/>
      <c r="BQ50" s="39"/>
      <c r="BR50" s="39"/>
      <c r="BS50" s="39"/>
      <c r="BT50" s="39"/>
      <c r="BU50" s="39"/>
      <c r="BV50" s="39"/>
      <c r="BW50" s="39"/>
    </row>
    <row r="51" spans="1:75" x14ac:dyDescent="0.2">
      <c r="A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</row>
    <row r="52" spans="1:75" x14ac:dyDescent="0.2">
      <c r="A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39"/>
      <c r="BN52" s="39"/>
      <c r="BO52" s="39"/>
      <c r="BP52" s="39"/>
      <c r="BQ52" s="39"/>
      <c r="BR52" s="39"/>
      <c r="BS52" s="39"/>
      <c r="BT52" s="39"/>
      <c r="BU52" s="39"/>
      <c r="BV52" s="39"/>
      <c r="BW52" s="39"/>
    </row>
    <row r="53" spans="1:75" x14ac:dyDescent="0.2">
      <c r="A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  <c r="BM53" s="39"/>
      <c r="BN53" s="39"/>
      <c r="BO53" s="39"/>
      <c r="BP53" s="39"/>
      <c r="BQ53" s="39"/>
      <c r="BR53" s="39"/>
      <c r="BS53" s="39"/>
      <c r="BT53" s="39"/>
      <c r="BU53" s="39"/>
      <c r="BV53" s="39"/>
      <c r="BW53" s="39"/>
    </row>
    <row r="54" spans="1:75" x14ac:dyDescent="0.2">
      <c r="A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39"/>
      <c r="BN54" s="39"/>
      <c r="BO54" s="39"/>
      <c r="BP54" s="39"/>
      <c r="BQ54" s="39"/>
      <c r="BR54" s="39"/>
      <c r="BS54" s="39"/>
      <c r="BT54" s="39"/>
      <c r="BU54" s="39"/>
      <c r="BV54" s="39"/>
      <c r="BW54" s="39"/>
    </row>
    <row r="55" spans="1:75" x14ac:dyDescent="0.2">
      <c r="A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39"/>
      <c r="BR55" s="39"/>
      <c r="BS55" s="39"/>
      <c r="BT55" s="39"/>
      <c r="BU55" s="39"/>
      <c r="BV55" s="39"/>
      <c r="BW55" s="39"/>
    </row>
    <row r="56" spans="1:75" x14ac:dyDescent="0.2">
      <c r="A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  <c r="BF56" s="39"/>
      <c r="BG56" s="39"/>
      <c r="BH56" s="39"/>
      <c r="BI56" s="39"/>
      <c r="BJ56" s="39"/>
      <c r="BK56" s="39"/>
      <c r="BL56" s="39"/>
      <c r="BM56" s="39"/>
      <c r="BN56" s="39"/>
      <c r="BO56" s="39"/>
      <c r="BP56" s="39"/>
      <c r="BQ56" s="39"/>
      <c r="BR56" s="39"/>
      <c r="BS56" s="39"/>
      <c r="BT56" s="39"/>
      <c r="BU56" s="39"/>
      <c r="BV56" s="39"/>
      <c r="BW56" s="39"/>
    </row>
    <row r="57" spans="1:75" x14ac:dyDescent="0.2">
      <c r="A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  <c r="BI57" s="39"/>
      <c r="BJ57" s="39"/>
      <c r="BK57" s="39"/>
      <c r="BL57" s="39"/>
      <c r="BM57" s="39"/>
      <c r="BN57" s="39"/>
      <c r="BO57" s="39"/>
      <c r="BP57" s="39"/>
      <c r="BQ57" s="39"/>
      <c r="BR57" s="39"/>
      <c r="BS57" s="39"/>
      <c r="BT57" s="39"/>
      <c r="BU57" s="39"/>
      <c r="BV57" s="39"/>
      <c r="BW57" s="39"/>
    </row>
    <row r="58" spans="1:75" x14ac:dyDescent="0.2">
      <c r="A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M58" s="39"/>
      <c r="AN58" s="39"/>
      <c r="AO58" s="39"/>
      <c r="AP58" s="39"/>
      <c r="AQ58" s="39"/>
      <c r="AR58" s="39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  <c r="BF58" s="39"/>
      <c r="BG58" s="39"/>
      <c r="BH58" s="39"/>
      <c r="BI58" s="39"/>
      <c r="BJ58" s="39"/>
      <c r="BK58" s="39"/>
      <c r="BL58" s="39"/>
      <c r="BM58" s="39"/>
      <c r="BN58" s="39"/>
      <c r="BO58" s="39"/>
      <c r="BP58" s="39"/>
      <c r="BQ58" s="39"/>
      <c r="BR58" s="39"/>
      <c r="BS58" s="39"/>
      <c r="BT58" s="39"/>
      <c r="BU58" s="39"/>
      <c r="BV58" s="39"/>
      <c r="BW58" s="39"/>
    </row>
    <row r="59" spans="1:75" x14ac:dyDescent="0.2">
      <c r="A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  <c r="BI59" s="39"/>
      <c r="BJ59" s="39"/>
      <c r="BK59" s="39"/>
      <c r="BL59" s="39"/>
      <c r="BM59" s="39"/>
      <c r="BN59" s="39"/>
      <c r="BO59" s="39"/>
      <c r="BP59" s="39"/>
      <c r="BQ59" s="39"/>
      <c r="BR59" s="39"/>
      <c r="BS59" s="39"/>
      <c r="BT59" s="39"/>
      <c r="BU59" s="39"/>
      <c r="BV59" s="39"/>
      <c r="BW59" s="39"/>
    </row>
    <row r="60" spans="1:75" x14ac:dyDescent="0.2">
      <c r="A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39"/>
      <c r="BJ60" s="39"/>
      <c r="BK60" s="39"/>
      <c r="BL60" s="39"/>
      <c r="BM60" s="39"/>
      <c r="BN60" s="39"/>
      <c r="BO60" s="39"/>
      <c r="BP60" s="39"/>
      <c r="BQ60" s="39"/>
      <c r="BR60" s="39"/>
      <c r="BS60" s="39"/>
      <c r="BT60" s="39"/>
      <c r="BU60" s="39"/>
      <c r="BV60" s="39"/>
      <c r="BW60" s="39"/>
    </row>
    <row r="61" spans="1:75" x14ac:dyDescent="0.2">
      <c r="A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  <c r="BM61" s="39"/>
      <c r="BN61" s="39"/>
      <c r="BO61" s="39"/>
      <c r="BP61" s="39"/>
      <c r="BQ61" s="39"/>
      <c r="BR61" s="39"/>
      <c r="BS61" s="39"/>
      <c r="BT61" s="39"/>
      <c r="BU61" s="39"/>
      <c r="BV61" s="39"/>
      <c r="BW61" s="39"/>
    </row>
    <row r="62" spans="1:75" x14ac:dyDescent="0.2">
      <c r="A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M62" s="39"/>
      <c r="AN62" s="39"/>
      <c r="AO62" s="39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  <c r="BF62" s="39"/>
      <c r="BG62" s="39"/>
      <c r="BH62" s="39"/>
      <c r="BI62" s="39"/>
      <c r="BJ62" s="39"/>
      <c r="BK62" s="39"/>
      <c r="BL62" s="39"/>
      <c r="BM62" s="39"/>
      <c r="BN62" s="39"/>
      <c r="BO62" s="39"/>
      <c r="BP62" s="39"/>
      <c r="BQ62" s="39"/>
      <c r="BR62" s="39"/>
      <c r="BS62" s="39"/>
      <c r="BT62" s="39"/>
      <c r="BU62" s="39"/>
      <c r="BV62" s="39"/>
      <c r="BW62" s="39"/>
    </row>
    <row r="63" spans="1:75" x14ac:dyDescent="0.2">
      <c r="A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M63" s="39"/>
      <c r="AN63" s="39"/>
      <c r="AO63" s="39"/>
      <c r="AP63" s="39"/>
      <c r="AQ63" s="39"/>
      <c r="AR63" s="39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  <c r="BF63" s="39"/>
      <c r="BG63" s="39"/>
      <c r="BH63" s="39"/>
      <c r="BI63" s="39"/>
      <c r="BJ63" s="39"/>
      <c r="BK63" s="39"/>
      <c r="BL63" s="39"/>
      <c r="BM63" s="39"/>
      <c r="BN63" s="39"/>
      <c r="BO63" s="39"/>
      <c r="BP63" s="39"/>
      <c r="BQ63" s="39"/>
      <c r="BR63" s="39"/>
      <c r="BS63" s="39"/>
      <c r="BT63" s="39"/>
      <c r="BU63" s="39"/>
      <c r="BV63" s="39"/>
      <c r="BW63" s="39"/>
    </row>
    <row r="64" spans="1:75" x14ac:dyDescent="0.2">
      <c r="A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M64" s="39"/>
      <c r="AN64" s="39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  <c r="BH64" s="39"/>
      <c r="BI64" s="39"/>
      <c r="BJ64" s="39"/>
      <c r="BK64" s="39"/>
      <c r="BL64" s="39"/>
      <c r="BM64" s="39"/>
      <c r="BN64" s="39"/>
      <c r="BO64" s="39"/>
      <c r="BP64" s="39"/>
      <c r="BQ64" s="39"/>
      <c r="BR64" s="39"/>
      <c r="BS64" s="39"/>
      <c r="BT64" s="39"/>
      <c r="BU64" s="39"/>
      <c r="BV64" s="39"/>
      <c r="BW64" s="39"/>
    </row>
    <row r="65" spans="1:75" x14ac:dyDescent="0.2">
      <c r="A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M65" s="39"/>
      <c r="AN65" s="39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BM65" s="39"/>
      <c r="BN65" s="39"/>
      <c r="BO65" s="39"/>
      <c r="BP65" s="39"/>
      <c r="BQ65" s="39"/>
      <c r="BR65" s="39"/>
      <c r="BS65" s="39"/>
      <c r="BT65" s="39"/>
      <c r="BU65" s="39"/>
      <c r="BV65" s="39"/>
      <c r="BW65" s="39"/>
    </row>
    <row r="66" spans="1:75" x14ac:dyDescent="0.2">
      <c r="A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M66" s="39"/>
      <c r="AN66" s="39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  <c r="BM66" s="39"/>
      <c r="BN66" s="39"/>
      <c r="BO66" s="39"/>
      <c r="BP66" s="39"/>
      <c r="BQ66" s="39"/>
      <c r="BR66" s="39"/>
      <c r="BS66" s="39"/>
      <c r="BT66" s="39"/>
      <c r="BU66" s="39"/>
      <c r="BV66" s="39"/>
      <c r="BW66" s="39"/>
    </row>
    <row r="67" spans="1:75" x14ac:dyDescent="0.2">
      <c r="A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M67" s="39"/>
      <c r="AN67" s="39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  <c r="BM67" s="39"/>
      <c r="BN67" s="39"/>
      <c r="BO67" s="39"/>
      <c r="BP67" s="39"/>
      <c r="BQ67" s="39"/>
      <c r="BR67" s="39"/>
      <c r="BS67" s="39"/>
      <c r="BT67" s="39"/>
      <c r="BU67" s="39"/>
      <c r="BV67" s="39"/>
      <c r="BW67" s="39"/>
    </row>
    <row r="68" spans="1:75" x14ac:dyDescent="0.2">
      <c r="A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M68" s="39"/>
      <c r="AN68" s="39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  <c r="BM68" s="39"/>
      <c r="BN68" s="39"/>
      <c r="BO68" s="39"/>
      <c r="BP68" s="39"/>
      <c r="BQ68" s="39"/>
      <c r="BR68" s="39"/>
      <c r="BS68" s="39"/>
      <c r="BT68" s="39"/>
      <c r="BU68" s="39"/>
      <c r="BV68" s="39"/>
      <c r="BW68" s="39"/>
    </row>
    <row r="69" spans="1:75" x14ac:dyDescent="0.2">
      <c r="A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M69" s="39"/>
      <c r="AN69" s="3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  <c r="BM69" s="39"/>
      <c r="BN69" s="39"/>
      <c r="BO69" s="39"/>
      <c r="BP69" s="39"/>
      <c r="BQ69" s="39"/>
      <c r="BR69" s="39"/>
      <c r="BS69" s="39"/>
      <c r="BT69" s="39"/>
      <c r="BU69" s="39"/>
      <c r="BV69" s="39"/>
      <c r="BW69" s="39"/>
    </row>
    <row r="70" spans="1:75" x14ac:dyDescent="0.2">
      <c r="A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M70" s="39"/>
      <c r="AN70" s="39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  <c r="BM70" s="39"/>
      <c r="BN70" s="39"/>
      <c r="BO70" s="39"/>
      <c r="BP70" s="39"/>
      <c r="BQ70" s="39"/>
      <c r="BR70" s="39"/>
      <c r="BS70" s="39"/>
      <c r="BT70" s="39"/>
      <c r="BU70" s="39"/>
      <c r="BV70" s="39"/>
      <c r="BW70" s="39"/>
    </row>
    <row r="71" spans="1:75" x14ac:dyDescent="0.2">
      <c r="A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M71" s="39"/>
      <c r="AN71" s="3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  <c r="BM71" s="39"/>
      <c r="BN71" s="39"/>
      <c r="BO71" s="39"/>
      <c r="BP71" s="39"/>
      <c r="BQ71" s="39"/>
      <c r="BR71" s="39"/>
      <c r="BS71" s="39"/>
      <c r="BT71" s="39"/>
      <c r="BU71" s="39"/>
      <c r="BV71" s="39"/>
      <c r="BW71" s="39"/>
    </row>
    <row r="72" spans="1:75" x14ac:dyDescent="0.2">
      <c r="A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M72" s="39"/>
      <c r="AN72" s="3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  <c r="BM72" s="39"/>
      <c r="BN72" s="39"/>
      <c r="BO72" s="39"/>
      <c r="BP72" s="39"/>
      <c r="BQ72" s="39"/>
      <c r="BR72" s="39"/>
      <c r="BS72" s="39"/>
      <c r="BT72" s="39"/>
      <c r="BU72" s="39"/>
      <c r="BV72" s="39"/>
      <c r="BW72" s="39"/>
    </row>
    <row r="73" spans="1:75" x14ac:dyDescent="0.2">
      <c r="A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  <c r="BM73" s="39"/>
      <c r="BN73" s="39"/>
      <c r="BO73" s="39"/>
      <c r="BP73" s="39"/>
      <c r="BQ73" s="39"/>
      <c r="BR73" s="39"/>
      <c r="BS73" s="39"/>
      <c r="BT73" s="39"/>
      <c r="BU73" s="39"/>
      <c r="BV73" s="39"/>
      <c r="BW73" s="39"/>
    </row>
    <row r="74" spans="1:75" x14ac:dyDescent="0.2">
      <c r="A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M74" s="39"/>
      <c r="AN74" s="39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  <c r="BM74" s="39"/>
      <c r="BN74" s="39"/>
      <c r="BO74" s="39"/>
      <c r="BP74" s="39"/>
      <c r="BQ74" s="39"/>
      <c r="BR74" s="39"/>
      <c r="BS74" s="39"/>
      <c r="BT74" s="39"/>
      <c r="BU74" s="39"/>
      <c r="BV74" s="39"/>
      <c r="BW74" s="39"/>
    </row>
    <row r="75" spans="1:75" x14ac:dyDescent="0.2">
      <c r="A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M75" s="39"/>
      <c r="AN75" s="39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  <c r="BM75" s="39"/>
      <c r="BN75" s="39"/>
      <c r="BO75" s="39"/>
      <c r="BP75" s="39"/>
      <c r="BQ75" s="39"/>
      <c r="BR75" s="39"/>
      <c r="BS75" s="39"/>
      <c r="BT75" s="39"/>
      <c r="BU75" s="39"/>
      <c r="BV75" s="39"/>
      <c r="BW75" s="39"/>
    </row>
    <row r="76" spans="1:75" x14ac:dyDescent="0.2">
      <c r="A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M76" s="39"/>
      <c r="AN76" s="39"/>
      <c r="AO76" s="39"/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  <c r="BH76" s="39"/>
      <c r="BI76" s="39"/>
      <c r="BJ76" s="39"/>
      <c r="BK76" s="39"/>
      <c r="BL76" s="39"/>
      <c r="BM76" s="39"/>
      <c r="BN76" s="39"/>
      <c r="BO76" s="39"/>
      <c r="BP76" s="39"/>
      <c r="BQ76" s="39"/>
      <c r="BR76" s="39"/>
      <c r="BS76" s="39"/>
      <c r="BT76" s="39"/>
      <c r="BU76" s="39"/>
      <c r="BV76" s="39"/>
      <c r="BW76" s="39"/>
    </row>
    <row r="77" spans="1:75" x14ac:dyDescent="0.2">
      <c r="A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M77" s="39"/>
      <c r="AN77" s="39"/>
      <c r="AO77" s="39"/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  <c r="BH77" s="39"/>
      <c r="BI77" s="39"/>
      <c r="BJ77" s="39"/>
      <c r="BK77" s="39"/>
      <c r="BL77" s="39"/>
      <c r="BM77" s="39"/>
      <c r="BN77" s="39"/>
      <c r="BO77" s="39"/>
      <c r="BP77" s="39"/>
      <c r="BQ77" s="39"/>
      <c r="BR77" s="39"/>
      <c r="BS77" s="39"/>
      <c r="BT77" s="39"/>
      <c r="BU77" s="39"/>
      <c r="BV77" s="39"/>
      <c r="BW77" s="39"/>
    </row>
    <row r="78" spans="1:75" x14ac:dyDescent="0.2">
      <c r="A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M78" s="39"/>
      <c r="AN78" s="3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  <c r="BM78" s="39"/>
      <c r="BN78" s="39"/>
      <c r="BO78" s="39"/>
      <c r="BP78" s="39"/>
      <c r="BQ78" s="39"/>
      <c r="BR78" s="39"/>
      <c r="BS78" s="39"/>
      <c r="BT78" s="39"/>
      <c r="BU78" s="39"/>
      <c r="BV78" s="39"/>
      <c r="BW78" s="39"/>
    </row>
    <row r="79" spans="1:75" x14ac:dyDescent="0.2">
      <c r="A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M79" s="39"/>
      <c r="AN79" s="39"/>
      <c r="AO79" s="39"/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39"/>
      <c r="BK79" s="39"/>
      <c r="BL79" s="39"/>
      <c r="BM79" s="39"/>
      <c r="BN79" s="39"/>
      <c r="BO79" s="39"/>
      <c r="BP79" s="39"/>
      <c r="BQ79" s="39"/>
      <c r="BR79" s="39"/>
      <c r="BS79" s="39"/>
      <c r="BT79" s="39"/>
      <c r="BU79" s="39"/>
      <c r="BV79" s="39"/>
      <c r="BW79" s="39"/>
    </row>
    <row r="80" spans="1:75" x14ac:dyDescent="0.2">
      <c r="A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M80" s="39"/>
      <c r="AN80" s="39"/>
      <c r="AO80" s="39"/>
      <c r="AP80" s="39"/>
      <c r="AQ80" s="39"/>
      <c r="AR80" s="39"/>
      <c r="AS80" s="39"/>
      <c r="AT80" s="39"/>
      <c r="AU80" s="39"/>
      <c r="AV80" s="39"/>
      <c r="AW80" s="39"/>
      <c r="AX80" s="39"/>
      <c r="AY80" s="39"/>
      <c r="AZ80" s="39"/>
      <c r="BA80" s="39"/>
      <c r="BB80" s="39"/>
      <c r="BC80" s="39"/>
      <c r="BD80" s="39"/>
      <c r="BE80" s="39"/>
      <c r="BF80" s="39"/>
      <c r="BG80" s="39"/>
      <c r="BH80" s="39"/>
      <c r="BI80" s="39"/>
      <c r="BJ80" s="39"/>
      <c r="BK80" s="39"/>
      <c r="BL80" s="39"/>
      <c r="BM80" s="39"/>
      <c r="BN80" s="39"/>
      <c r="BO80" s="39"/>
      <c r="BP80" s="39"/>
      <c r="BQ80" s="39"/>
      <c r="BR80" s="39"/>
      <c r="BS80" s="39"/>
      <c r="BT80" s="39"/>
      <c r="BU80" s="39"/>
      <c r="BV80" s="39"/>
      <c r="BW80" s="39"/>
    </row>
    <row r="81" spans="1:75" x14ac:dyDescent="0.2">
      <c r="A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M81" s="39"/>
      <c r="AN81" s="39"/>
      <c r="AO81" s="39"/>
      <c r="AP81" s="39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  <c r="BH81" s="39"/>
      <c r="BI81" s="39"/>
      <c r="BJ81" s="39"/>
      <c r="BK81" s="39"/>
      <c r="BL81" s="39"/>
      <c r="BM81" s="39"/>
      <c r="BN81" s="39"/>
      <c r="BO81" s="39"/>
      <c r="BP81" s="39"/>
      <c r="BQ81" s="39"/>
      <c r="BR81" s="39"/>
      <c r="BS81" s="39"/>
      <c r="BT81" s="39"/>
      <c r="BU81" s="39"/>
      <c r="BV81" s="39"/>
      <c r="BW81" s="39"/>
    </row>
    <row r="82" spans="1:75" x14ac:dyDescent="0.2">
      <c r="A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M82" s="39"/>
      <c r="AN82" s="39"/>
      <c r="AO82" s="39"/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  <c r="BH82" s="39"/>
      <c r="BI82" s="39"/>
      <c r="BJ82" s="39"/>
      <c r="BK82" s="39"/>
      <c r="BL82" s="39"/>
      <c r="BM82" s="39"/>
      <c r="BN82" s="39"/>
      <c r="BO82" s="39"/>
      <c r="BP82" s="39"/>
      <c r="BQ82" s="39"/>
      <c r="BR82" s="39"/>
      <c r="BS82" s="39"/>
      <c r="BT82" s="39"/>
      <c r="BU82" s="39"/>
      <c r="BV82" s="39"/>
      <c r="BW82" s="39"/>
    </row>
    <row r="83" spans="1:75" x14ac:dyDescent="0.2">
      <c r="A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M83" s="39"/>
      <c r="AN83" s="39"/>
      <c r="AO83" s="39"/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39"/>
      <c r="BJ83" s="39"/>
      <c r="BK83" s="39"/>
      <c r="BL83" s="39"/>
      <c r="BM83" s="39"/>
      <c r="BN83" s="39"/>
      <c r="BO83" s="39"/>
      <c r="BP83" s="39"/>
      <c r="BQ83" s="39"/>
      <c r="BR83" s="39"/>
      <c r="BS83" s="39"/>
      <c r="BT83" s="39"/>
      <c r="BU83" s="39"/>
      <c r="BV83" s="39"/>
      <c r="BW83" s="39"/>
    </row>
    <row r="84" spans="1:75" x14ac:dyDescent="0.2">
      <c r="A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M84" s="39"/>
      <c r="AN84" s="39"/>
      <c r="AO84" s="39"/>
      <c r="AP84" s="39"/>
      <c r="AQ84" s="39"/>
      <c r="AR84" s="39"/>
      <c r="AS84" s="39"/>
      <c r="AT84" s="39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  <c r="BH84" s="39"/>
      <c r="BI84" s="39"/>
      <c r="BJ84" s="39"/>
      <c r="BK84" s="39"/>
      <c r="BL84" s="39"/>
      <c r="BM84" s="39"/>
      <c r="BN84" s="39"/>
      <c r="BO84" s="39"/>
      <c r="BP84" s="39"/>
      <c r="BQ84" s="39"/>
      <c r="BR84" s="39"/>
      <c r="BS84" s="39"/>
      <c r="BT84" s="39"/>
      <c r="BU84" s="39"/>
      <c r="BV84" s="39"/>
      <c r="BW84" s="39"/>
    </row>
    <row r="85" spans="1:75" x14ac:dyDescent="0.2">
      <c r="A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M85" s="39"/>
      <c r="AN85" s="39"/>
      <c r="AO85" s="39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  <c r="BH85" s="39"/>
      <c r="BI85" s="39"/>
      <c r="BJ85" s="39"/>
      <c r="BK85" s="39"/>
      <c r="BL85" s="39"/>
      <c r="BM85" s="39"/>
      <c r="BN85" s="39"/>
      <c r="BO85" s="39"/>
      <c r="BP85" s="39"/>
      <c r="BQ85" s="39"/>
      <c r="BR85" s="39"/>
      <c r="BS85" s="39"/>
      <c r="BT85" s="39"/>
      <c r="BU85" s="39"/>
      <c r="BV85" s="39"/>
      <c r="BW85" s="39"/>
    </row>
    <row r="86" spans="1:75" x14ac:dyDescent="0.2">
      <c r="A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M86" s="39"/>
      <c r="AN86" s="39"/>
      <c r="AO86" s="39"/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  <c r="BH86" s="39"/>
      <c r="BI86" s="39"/>
      <c r="BJ86" s="39"/>
      <c r="BK86" s="39"/>
      <c r="BL86" s="39"/>
      <c r="BM86" s="39"/>
      <c r="BN86" s="39"/>
      <c r="BO86" s="39"/>
      <c r="BP86" s="39"/>
      <c r="BQ86" s="39"/>
      <c r="BR86" s="39"/>
      <c r="BS86" s="39"/>
      <c r="BT86" s="39"/>
      <c r="BU86" s="39"/>
      <c r="BV86" s="39"/>
      <c r="BW86" s="39"/>
    </row>
    <row r="87" spans="1:75" x14ac:dyDescent="0.2">
      <c r="A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M87" s="39"/>
      <c r="AN87" s="39"/>
      <c r="AO87" s="39"/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  <c r="BD87" s="39"/>
      <c r="BE87" s="39"/>
      <c r="BF87" s="39"/>
      <c r="BG87" s="39"/>
      <c r="BH87" s="39"/>
      <c r="BI87" s="39"/>
      <c r="BJ87" s="39"/>
      <c r="BK87" s="39"/>
      <c r="BL87" s="39"/>
      <c r="BM87" s="39"/>
      <c r="BN87" s="39"/>
      <c r="BO87" s="39"/>
      <c r="BP87" s="39"/>
      <c r="BQ87" s="39"/>
      <c r="BR87" s="39"/>
      <c r="BS87" s="39"/>
      <c r="BT87" s="39"/>
      <c r="BU87" s="39"/>
      <c r="BV87" s="39"/>
      <c r="BW87" s="39"/>
    </row>
    <row r="88" spans="1:75" x14ac:dyDescent="0.2">
      <c r="A88" s="39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M88" s="39"/>
      <c r="AN88" s="39"/>
      <c r="AO88" s="39"/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  <c r="BH88" s="39"/>
      <c r="BI88" s="39"/>
      <c r="BJ88" s="39"/>
      <c r="BK88" s="39"/>
      <c r="BL88" s="39"/>
      <c r="BM88" s="39"/>
      <c r="BN88" s="39"/>
      <c r="BO88" s="39"/>
      <c r="BP88" s="39"/>
      <c r="BQ88" s="39"/>
      <c r="BR88" s="39"/>
      <c r="BS88" s="39"/>
      <c r="BT88" s="39"/>
      <c r="BU88" s="39"/>
      <c r="BV88" s="39"/>
      <c r="BW88" s="39"/>
    </row>
    <row r="89" spans="1:75" x14ac:dyDescent="0.2">
      <c r="A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M89" s="39"/>
      <c r="AN89" s="39"/>
      <c r="AO89" s="39"/>
      <c r="AP89" s="39"/>
      <c r="AQ89" s="39"/>
      <c r="AR89" s="39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39"/>
      <c r="BD89" s="39"/>
      <c r="BE89" s="39"/>
      <c r="BF89" s="39"/>
      <c r="BG89" s="39"/>
      <c r="BH89" s="39"/>
      <c r="BI89" s="39"/>
      <c r="BJ89" s="39"/>
      <c r="BK89" s="39"/>
      <c r="BL89" s="39"/>
      <c r="BM89" s="39"/>
      <c r="BN89" s="39"/>
      <c r="BO89" s="39"/>
      <c r="BP89" s="39"/>
      <c r="BQ89" s="39"/>
      <c r="BR89" s="39"/>
      <c r="BS89" s="39"/>
      <c r="BT89" s="39"/>
      <c r="BU89" s="39"/>
      <c r="BV89" s="39"/>
      <c r="BW89" s="39"/>
    </row>
    <row r="90" spans="1:75" x14ac:dyDescent="0.2">
      <c r="A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M90" s="39"/>
      <c r="AN90" s="39"/>
      <c r="AO90" s="39"/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  <c r="BH90" s="39"/>
      <c r="BI90" s="39"/>
      <c r="BJ90" s="39"/>
      <c r="BK90" s="39"/>
      <c r="BL90" s="39"/>
      <c r="BM90" s="39"/>
      <c r="BN90" s="39"/>
      <c r="BO90" s="39"/>
      <c r="BP90" s="39"/>
      <c r="BQ90" s="39"/>
      <c r="BR90" s="39"/>
      <c r="BS90" s="39"/>
      <c r="BT90" s="39"/>
      <c r="BU90" s="39"/>
      <c r="BV90" s="39"/>
      <c r="BW90" s="39"/>
    </row>
    <row r="91" spans="1:75" x14ac:dyDescent="0.2">
      <c r="A91" s="39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M91" s="39"/>
      <c r="AN91" s="39"/>
      <c r="AO91" s="39"/>
      <c r="AP91" s="39"/>
      <c r="AQ91" s="39"/>
      <c r="AR91" s="39"/>
      <c r="AS91" s="39"/>
      <c r="AT91" s="39"/>
      <c r="AU91" s="39"/>
      <c r="AV91" s="39"/>
      <c r="AW91" s="39"/>
      <c r="AX91" s="39"/>
      <c r="AY91" s="39"/>
      <c r="AZ91" s="39"/>
      <c r="BA91" s="39"/>
      <c r="BB91" s="39"/>
      <c r="BC91" s="39"/>
      <c r="BD91" s="39"/>
      <c r="BE91" s="39"/>
      <c r="BF91" s="39"/>
      <c r="BG91" s="39"/>
      <c r="BH91" s="39"/>
      <c r="BI91" s="39"/>
      <c r="BJ91" s="39"/>
      <c r="BK91" s="39"/>
      <c r="BL91" s="39"/>
      <c r="BM91" s="39"/>
      <c r="BN91" s="39"/>
      <c r="BO91" s="39"/>
      <c r="BP91" s="39"/>
      <c r="BQ91" s="39"/>
      <c r="BR91" s="39"/>
      <c r="BS91" s="39"/>
      <c r="BT91" s="39"/>
      <c r="BU91" s="39"/>
      <c r="BV91" s="39"/>
      <c r="BW91" s="39"/>
    </row>
    <row r="92" spans="1:75" x14ac:dyDescent="0.2">
      <c r="A92" s="39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M92" s="39"/>
      <c r="AN92" s="39"/>
      <c r="AO92" s="39"/>
      <c r="AP92" s="39"/>
      <c r="AQ92" s="39"/>
      <c r="AR92" s="39"/>
      <c r="AS92" s="39"/>
      <c r="AT92" s="39"/>
      <c r="AU92" s="39"/>
      <c r="AV92" s="39"/>
      <c r="AW92" s="39"/>
      <c r="AX92" s="39"/>
      <c r="AY92" s="39"/>
      <c r="AZ92" s="39"/>
      <c r="BA92" s="39"/>
      <c r="BB92" s="39"/>
      <c r="BC92" s="39"/>
      <c r="BD92" s="39"/>
      <c r="BE92" s="39"/>
      <c r="BF92" s="39"/>
      <c r="BG92" s="39"/>
      <c r="BH92" s="39"/>
      <c r="BI92" s="39"/>
      <c r="BJ92" s="39"/>
      <c r="BK92" s="39"/>
      <c r="BL92" s="39"/>
      <c r="BM92" s="39"/>
      <c r="BN92" s="39"/>
      <c r="BO92" s="39"/>
      <c r="BP92" s="39"/>
      <c r="BQ92" s="39"/>
      <c r="BR92" s="39"/>
      <c r="BS92" s="39"/>
      <c r="BT92" s="39"/>
      <c r="BU92" s="39"/>
      <c r="BV92" s="39"/>
      <c r="BW92" s="39"/>
    </row>
    <row r="93" spans="1:75" x14ac:dyDescent="0.2">
      <c r="A93" s="39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M93" s="39"/>
      <c r="AN93" s="39"/>
      <c r="AO93" s="39"/>
      <c r="AP93" s="39"/>
      <c r="AQ93" s="39"/>
      <c r="AR93" s="39"/>
      <c r="AS93" s="39"/>
      <c r="AT93" s="39"/>
      <c r="AU93" s="39"/>
      <c r="AV93" s="39"/>
      <c r="AW93" s="39"/>
      <c r="AX93" s="39"/>
      <c r="AY93" s="39"/>
      <c r="AZ93" s="39"/>
      <c r="BA93" s="39"/>
      <c r="BB93" s="39"/>
      <c r="BC93" s="39"/>
      <c r="BD93" s="39"/>
      <c r="BE93" s="39"/>
      <c r="BF93" s="39"/>
      <c r="BG93" s="39"/>
      <c r="BH93" s="39"/>
      <c r="BI93" s="39"/>
      <c r="BJ93" s="39"/>
      <c r="BK93" s="39"/>
      <c r="BL93" s="39"/>
      <c r="BM93" s="39"/>
      <c r="BN93" s="39"/>
      <c r="BO93" s="39"/>
      <c r="BP93" s="39"/>
      <c r="BQ93" s="39"/>
      <c r="BR93" s="39"/>
      <c r="BS93" s="39"/>
      <c r="BT93" s="39"/>
      <c r="BU93" s="39"/>
      <c r="BV93" s="39"/>
      <c r="BW93" s="39"/>
    </row>
    <row r="94" spans="1:75" x14ac:dyDescent="0.2">
      <c r="A94" s="39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M94" s="39"/>
      <c r="AN94" s="39"/>
      <c r="AO94" s="39"/>
      <c r="AP94" s="39"/>
      <c r="AQ94" s="39"/>
      <c r="AR94" s="39"/>
      <c r="AS94" s="39"/>
      <c r="AT94" s="39"/>
      <c r="AU94" s="39"/>
      <c r="AV94" s="39"/>
      <c r="AW94" s="39"/>
      <c r="AX94" s="39"/>
      <c r="AY94" s="39"/>
      <c r="AZ94" s="39"/>
      <c r="BA94" s="39"/>
      <c r="BB94" s="39"/>
      <c r="BC94" s="39"/>
      <c r="BD94" s="39"/>
      <c r="BE94" s="39"/>
      <c r="BF94" s="39"/>
      <c r="BG94" s="39"/>
      <c r="BH94" s="39"/>
      <c r="BI94" s="39"/>
      <c r="BJ94" s="39"/>
      <c r="BK94" s="39"/>
      <c r="BL94" s="39"/>
      <c r="BM94" s="39"/>
      <c r="BN94" s="39"/>
      <c r="BO94" s="39"/>
      <c r="BP94" s="39"/>
      <c r="BQ94" s="39"/>
      <c r="BR94" s="39"/>
      <c r="BS94" s="39"/>
      <c r="BT94" s="39"/>
      <c r="BU94" s="39"/>
      <c r="BV94" s="39"/>
      <c r="BW94" s="39"/>
    </row>
    <row r="95" spans="1:75" x14ac:dyDescent="0.2">
      <c r="A95" s="39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M95" s="39"/>
      <c r="AN95" s="39"/>
      <c r="AO95" s="39"/>
      <c r="AP95" s="39"/>
      <c r="AQ95" s="39"/>
      <c r="AR95" s="39"/>
      <c r="AS95" s="39"/>
      <c r="AT95" s="39"/>
      <c r="AU95" s="39"/>
      <c r="AV95" s="39"/>
      <c r="AW95" s="39"/>
      <c r="AX95" s="39"/>
      <c r="AY95" s="39"/>
      <c r="AZ95" s="39"/>
      <c r="BA95" s="39"/>
      <c r="BB95" s="39"/>
      <c r="BC95" s="39"/>
      <c r="BD95" s="39"/>
      <c r="BE95" s="39"/>
      <c r="BF95" s="39"/>
      <c r="BG95" s="39"/>
      <c r="BH95" s="39"/>
      <c r="BI95" s="39"/>
      <c r="BJ95" s="39"/>
      <c r="BK95" s="39"/>
      <c r="BL95" s="39"/>
      <c r="BM95" s="39"/>
      <c r="BN95" s="39"/>
      <c r="BO95" s="39"/>
      <c r="BP95" s="39"/>
      <c r="BQ95" s="39"/>
      <c r="BR95" s="39"/>
      <c r="BS95" s="39"/>
      <c r="BT95" s="39"/>
      <c r="BU95" s="39"/>
      <c r="BV95" s="39"/>
      <c r="BW95" s="39"/>
    </row>
    <row r="96" spans="1:75" x14ac:dyDescent="0.2">
      <c r="A96" s="39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M96" s="39"/>
      <c r="AN96" s="39"/>
      <c r="AO96" s="39"/>
      <c r="AP96" s="39"/>
      <c r="AQ96" s="39"/>
      <c r="AR96" s="39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  <c r="BF96" s="39"/>
      <c r="BG96" s="39"/>
      <c r="BH96" s="39"/>
      <c r="BI96" s="39"/>
      <c r="BJ96" s="39"/>
      <c r="BK96" s="39"/>
      <c r="BL96" s="39"/>
      <c r="BM96" s="39"/>
      <c r="BN96" s="39"/>
      <c r="BO96" s="39"/>
      <c r="BP96" s="39"/>
      <c r="BQ96" s="39"/>
      <c r="BR96" s="39"/>
      <c r="BS96" s="39"/>
      <c r="BT96" s="39"/>
      <c r="BU96" s="39"/>
      <c r="BV96" s="39"/>
      <c r="BW96" s="39"/>
    </row>
    <row r="97" spans="1:75" x14ac:dyDescent="0.2">
      <c r="A97" s="39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M97" s="39"/>
      <c r="AN97" s="39"/>
      <c r="AO97" s="39"/>
      <c r="AP97" s="39"/>
      <c r="AQ97" s="39"/>
      <c r="AR97" s="39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  <c r="BF97" s="39"/>
      <c r="BG97" s="39"/>
      <c r="BH97" s="39"/>
      <c r="BI97" s="39"/>
      <c r="BJ97" s="39"/>
      <c r="BK97" s="39"/>
      <c r="BL97" s="39"/>
      <c r="BM97" s="39"/>
      <c r="BN97" s="39"/>
      <c r="BO97" s="39"/>
      <c r="BP97" s="39"/>
      <c r="BQ97" s="39"/>
      <c r="BR97" s="39"/>
      <c r="BS97" s="39"/>
      <c r="BT97" s="39"/>
      <c r="BU97" s="39"/>
      <c r="BV97" s="39"/>
      <c r="BW97" s="39"/>
    </row>
    <row r="98" spans="1:75" x14ac:dyDescent="0.2">
      <c r="A98" s="39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M98" s="39"/>
      <c r="AN98" s="39"/>
      <c r="AO98" s="39"/>
      <c r="AP98" s="39"/>
      <c r="AQ98" s="39"/>
      <c r="AR98" s="39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  <c r="BF98" s="39"/>
      <c r="BG98" s="39"/>
      <c r="BH98" s="39"/>
      <c r="BI98" s="39"/>
      <c r="BJ98" s="39"/>
      <c r="BK98" s="39"/>
      <c r="BL98" s="39"/>
      <c r="BM98" s="39"/>
      <c r="BN98" s="39"/>
      <c r="BO98" s="39"/>
      <c r="BP98" s="39"/>
      <c r="BQ98" s="39"/>
      <c r="BR98" s="39"/>
      <c r="BS98" s="39"/>
      <c r="BT98" s="39"/>
      <c r="BU98" s="39"/>
      <c r="BV98" s="39"/>
      <c r="BW98" s="39"/>
    </row>
    <row r="99" spans="1:75" x14ac:dyDescent="0.2">
      <c r="A99" s="39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M99" s="39"/>
      <c r="AN99" s="39"/>
      <c r="AO99" s="39"/>
      <c r="AP99" s="39"/>
      <c r="AQ99" s="39"/>
      <c r="AR99" s="39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  <c r="BF99" s="39"/>
      <c r="BG99" s="39"/>
      <c r="BH99" s="39"/>
      <c r="BI99" s="39"/>
      <c r="BJ99" s="39"/>
      <c r="BK99" s="39"/>
      <c r="BL99" s="39"/>
      <c r="BM99" s="39"/>
      <c r="BN99" s="39"/>
      <c r="BO99" s="39"/>
      <c r="BP99" s="39"/>
      <c r="BQ99" s="39"/>
      <c r="BR99" s="39"/>
      <c r="BS99" s="39"/>
      <c r="BT99" s="39"/>
      <c r="BU99" s="39"/>
      <c r="BV99" s="39"/>
      <c r="BW99" s="39"/>
    </row>
    <row r="100" spans="1:75" x14ac:dyDescent="0.2">
      <c r="A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M100" s="39"/>
      <c r="AN100" s="39"/>
      <c r="AO100" s="39"/>
      <c r="AP100" s="39"/>
      <c r="AQ100" s="39"/>
      <c r="AR100" s="39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  <c r="BF100" s="39"/>
      <c r="BG100" s="39"/>
      <c r="BH100" s="39"/>
      <c r="BI100" s="39"/>
      <c r="BJ100" s="39"/>
      <c r="BK100" s="39"/>
      <c r="BL100" s="39"/>
      <c r="BM100" s="39"/>
      <c r="BN100" s="39"/>
      <c r="BO100" s="39"/>
      <c r="BP100" s="39"/>
      <c r="BQ100" s="39"/>
      <c r="BR100" s="39"/>
      <c r="BS100" s="39"/>
      <c r="BT100" s="39"/>
      <c r="BU100" s="39"/>
      <c r="BV100" s="39"/>
      <c r="BW100" s="39"/>
    </row>
    <row r="101" spans="1:75" x14ac:dyDescent="0.2">
      <c r="A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M101" s="39"/>
      <c r="AN101" s="39"/>
      <c r="AO101" s="39"/>
      <c r="AP101" s="39"/>
      <c r="AQ101" s="39"/>
      <c r="AR101" s="39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  <c r="BF101" s="39"/>
      <c r="BG101" s="39"/>
      <c r="BH101" s="39"/>
      <c r="BI101" s="39"/>
      <c r="BJ101" s="39"/>
      <c r="BK101" s="39"/>
      <c r="BL101" s="39"/>
      <c r="BM101" s="39"/>
      <c r="BN101" s="39"/>
      <c r="BO101" s="39"/>
      <c r="BP101" s="39"/>
      <c r="BQ101" s="39"/>
      <c r="BR101" s="39"/>
      <c r="BS101" s="39"/>
      <c r="BT101" s="39"/>
      <c r="BU101" s="39"/>
      <c r="BV101" s="39"/>
      <c r="BW101" s="39"/>
    </row>
    <row r="102" spans="1:75" x14ac:dyDescent="0.2">
      <c r="A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M102" s="39"/>
      <c r="AN102" s="39"/>
      <c r="AO102" s="39"/>
      <c r="AP102" s="39"/>
      <c r="AQ102" s="39"/>
      <c r="AR102" s="39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  <c r="BF102" s="39"/>
      <c r="BG102" s="39"/>
      <c r="BH102" s="39"/>
      <c r="BI102" s="39"/>
      <c r="BJ102" s="39"/>
      <c r="BK102" s="39"/>
      <c r="BL102" s="39"/>
      <c r="BM102" s="39"/>
      <c r="BN102" s="39"/>
      <c r="BO102" s="39"/>
      <c r="BP102" s="39"/>
      <c r="BQ102" s="39"/>
      <c r="BR102" s="39"/>
      <c r="BS102" s="39"/>
      <c r="BT102" s="39"/>
      <c r="BU102" s="39"/>
      <c r="BV102" s="39"/>
      <c r="BW102" s="39"/>
    </row>
    <row r="103" spans="1:75" x14ac:dyDescent="0.2">
      <c r="A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M103" s="39"/>
      <c r="AN103" s="39"/>
      <c r="AO103" s="39"/>
      <c r="AP103" s="39"/>
      <c r="AQ103" s="39"/>
      <c r="AR103" s="39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  <c r="BF103" s="39"/>
      <c r="BG103" s="39"/>
      <c r="BH103" s="39"/>
      <c r="BI103" s="39"/>
      <c r="BJ103" s="39"/>
      <c r="BK103" s="39"/>
      <c r="BL103" s="39"/>
      <c r="BM103" s="39"/>
      <c r="BN103" s="39"/>
      <c r="BO103" s="39"/>
      <c r="BP103" s="39"/>
      <c r="BQ103" s="39"/>
      <c r="BR103" s="39"/>
      <c r="BS103" s="39"/>
      <c r="BT103" s="39"/>
      <c r="BU103" s="39"/>
      <c r="BV103" s="39"/>
      <c r="BW103" s="39"/>
    </row>
    <row r="104" spans="1:75" x14ac:dyDescent="0.2">
      <c r="A104" s="39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M104" s="39"/>
      <c r="AN104" s="39"/>
      <c r="AO104" s="39"/>
      <c r="AP104" s="39"/>
      <c r="AQ104" s="39"/>
      <c r="AR104" s="39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  <c r="BF104" s="39"/>
      <c r="BG104" s="39"/>
      <c r="BH104" s="39"/>
      <c r="BI104" s="39"/>
      <c r="BJ104" s="39"/>
      <c r="BK104" s="39"/>
      <c r="BL104" s="39"/>
      <c r="BM104" s="39"/>
      <c r="BN104" s="39"/>
      <c r="BO104" s="39"/>
      <c r="BP104" s="39"/>
      <c r="BQ104" s="39"/>
      <c r="BR104" s="39"/>
      <c r="BS104" s="39"/>
      <c r="BT104" s="39"/>
      <c r="BU104" s="39"/>
      <c r="BV104" s="39"/>
      <c r="BW104" s="39"/>
    </row>
    <row r="105" spans="1:75" x14ac:dyDescent="0.2">
      <c r="A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M105" s="39"/>
      <c r="AN105" s="39"/>
      <c r="AO105" s="39"/>
      <c r="AP105" s="39"/>
      <c r="AQ105" s="39"/>
      <c r="AR105" s="39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  <c r="BF105" s="39"/>
      <c r="BG105" s="39"/>
      <c r="BH105" s="39"/>
      <c r="BI105" s="39"/>
      <c r="BJ105" s="39"/>
      <c r="BK105" s="39"/>
      <c r="BL105" s="39"/>
      <c r="BM105" s="39"/>
      <c r="BN105" s="39"/>
      <c r="BO105" s="39"/>
      <c r="BP105" s="39"/>
      <c r="BQ105" s="39"/>
      <c r="BR105" s="39"/>
      <c r="BS105" s="39"/>
      <c r="BT105" s="39"/>
      <c r="BU105" s="39"/>
      <c r="BV105" s="39"/>
      <c r="BW105" s="39"/>
    </row>
    <row r="106" spans="1:75" x14ac:dyDescent="0.2">
      <c r="A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M106" s="39"/>
      <c r="AN106" s="39"/>
      <c r="AO106" s="39"/>
      <c r="AP106" s="39"/>
      <c r="AQ106" s="39"/>
      <c r="AR106" s="39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  <c r="BF106" s="39"/>
      <c r="BG106" s="39"/>
      <c r="BH106" s="39"/>
      <c r="BI106" s="39"/>
      <c r="BJ106" s="39"/>
      <c r="BK106" s="39"/>
      <c r="BL106" s="39"/>
      <c r="BM106" s="39"/>
      <c r="BN106" s="39"/>
      <c r="BO106" s="39"/>
      <c r="BP106" s="39"/>
      <c r="BQ106" s="39"/>
      <c r="BR106" s="39"/>
      <c r="BS106" s="39"/>
      <c r="BT106" s="39"/>
      <c r="BU106" s="39"/>
      <c r="BV106" s="39"/>
      <c r="BW106" s="39"/>
    </row>
    <row r="107" spans="1:75" x14ac:dyDescent="0.2">
      <c r="A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M107" s="39"/>
      <c r="AN107" s="39"/>
      <c r="AO107" s="39"/>
      <c r="AP107" s="39"/>
      <c r="AQ107" s="39"/>
      <c r="AR107" s="39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  <c r="BF107" s="39"/>
      <c r="BG107" s="39"/>
      <c r="BH107" s="39"/>
      <c r="BI107" s="39"/>
      <c r="BJ107" s="39"/>
      <c r="BK107" s="39"/>
      <c r="BL107" s="39"/>
      <c r="BM107" s="39"/>
      <c r="BN107" s="39"/>
      <c r="BO107" s="39"/>
      <c r="BP107" s="39"/>
      <c r="BQ107" s="39"/>
      <c r="BR107" s="39"/>
      <c r="BS107" s="39"/>
      <c r="BT107" s="39"/>
      <c r="BU107" s="39"/>
      <c r="BV107" s="39"/>
      <c r="BW107" s="39"/>
    </row>
    <row r="108" spans="1:75" x14ac:dyDescent="0.2">
      <c r="A108" s="39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M108" s="39"/>
      <c r="AN108" s="39"/>
      <c r="AO108" s="39"/>
      <c r="AP108" s="39"/>
      <c r="AQ108" s="39"/>
      <c r="AR108" s="39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  <c r="BF108" s="39"/>
      <c r="BG108" s="39"/>
      <c r="BH108" s="39"/>
      <c r="BI108" s="39"/>
      <c r="BJ108" s="39"/>
      <c r="BK108" s="39"/>
      <c r="BL108" s="39"/>
      <c r="BM108" s="39"/>
      <c r="BN108" s="39"/>
      <c r="BO108" s="39"/>
      <c r="BP108" s="39"/>
      <c r="BQ108" s="39"/>
      <c r="BR108" s="39"/>
      <c r="BS108" s="39"/>
      <c r="BT108" s="39"/>
      <c r="BU108" s="39"/>
      <c r="BV108" s="39"/>
      <c r="BW108" s="39"/>
    </row>
    <row r="109" spans="1:75" x14ac:dyDescent="0.2">
      <c r="A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M109" s="39"/>
      <c r="AN109" s="39"/>
      <c r="AO109" s="39"/>
      <c r="AP109" s="39"/>
      <c r="AQ109" s="39"/>
      <c r="AR109" s="39"/>
      <c r="AS109" s="39"/>
      <c r="AT109" s="39"/>
      <c r="AU109" s="39"/>
      <c r="AV109" s="39"/>
      <c r="AW109" s="39"/>
      <c r="AX109" s="39"/>
      <c r="AY109" s="39"/>
      <c r="AZ109" s="39"/>
      <c r="BA109" s="39"/>
      <c r="BB109" s="39"/>
      <c r="BC109" s="39"/>
      <c r="BD109" s="39"/>
      <c r="BE109" s="39"/>
      <c r="BF109" s="39"/>
      <c r="BG109" s="39"/>
      <c r="BH109" s="39"/>
      <c r="BI109" s="39"/>
      <c r="BJ109" s="39"/>
      <c r="BK109" s="39"/>
      <c r="BL109" s="39"/>
      <c r="BM109" s="39"/>
      <c r="BN109" s="39"/>
      <c r="BO109" s="39"/>
      <c r="BP109" s="39"/>
      <c r="BQ109" s="39"/>
      <c r="BR109" s="39"/>
      <c r="BS109" s="39"/>
      <c r="BT109" s="39"/>
      <c r="BU109" s="39"/>
      <c r="BV109" s="39"/>
      <c r="BW109" s="39"/>
    </row>
    <row r="110" spans="1:75" x14ac:dyDescent="0.2">
      <c r="A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  <c r="AJ110" s="39"/>
      <c r="AK110" s="39"/>
      <c r="AM110" s="39"/>
      <c r="AN110" s="39"/>
      <c r="AO110" s="39"/>
      <c r="AP110" s="39"/>
      <c r="AQ110" s="39"/>
      <c r="AR110" s="39"/>
      <c r="AS110" s="39"/>
      <c r="AT110" s="39"/>
      <c r="AU110" s="39"/>
      <c r="AV110" s="39"/>
      <c r="AW110" s="39"/>
      <c r="AX110" s="39"/>
      <c r="AY110" s="39"/>
      <c r="AZ110" s="39"/>
      <c r="BA110" s="39"/>
      <c r="BB110" s="39"/>
      <c r="BC110" s="39"/>
      <c r="BD110" s="39"/>
      <c r="BE110" s="39"/>
      <c r="BF110" s="39"/>
      <c r="BG110" s="39"/>
      <c r="BH110" s="39"/>
      <c r="BI110" s="39"/>
      <c r="BJ110" s="39"/>
      <c r="BK110" s="39"/>
      <c r="BL110" s="39"/>
      <c r="BM110" s="39"/>
      <c r="BN110" s="39"/>
      <c r="BO110" s="39"/>
      <c r="BP110" s="39"/>
      <c r="BQ110" s="39"/>
      <c r="BR110" s="39"/>
      <c r="BS110" s="39"/>
      <c r="BT110" s="39"/>
      <c r="BU110" s="39"/>
      <c r="BV110" s="39"/>
      <c r="BW110" s="39"/>
    </row>
    <row r="111" spans="1:75" x14ac:dyDescent="0.2">
      <c r="A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M111" s="39"/>
      <c r="AN111" s="39"/>
      <c r="AO111" s="39"/>
      <c r="AP111" s="39"/>
      <c r="AQ111" s="39"/>
      <c r="AR111" s="39"/>
      <c r="AS111" s="39"/>
      <c r="AT111" s="39"/>
      <c r="AU111" s="39"/>
      <c r="AV111" s="39"/>
      <c r="AW111" s="39"/>
      <c r="AX111" s="39"/>
      <c r="AY111" s="39"/>
      <c r="AZ111" s="39"/>
      <c r="BA111" s="39"/>
      <c r="BB111" s="39"/>
      <c r="BC111" s="39"/>
      <c r="BD111" s="39"/>
      <c r="BE111" s="39"/>
      <c r="BF111" s="39"/>
      <c r="BG111" s="39"/>
      <c r="BH111" s="39"/>
      <c r="BI111" s="39"/>
      <c r="BJ111" s="39"/>
      <c r="BK111" s="39"/>
      <c r="BL111" s="39"/>
      <c r="BM111" s="39"/>
      <c r="BN111" s="39"/>
      <c r="BO111" s="39"/>
      <c r="BP111" s="39"/>
      <c r="BQ111" s="39"/>
      <c r="BR111" s="39"/>
      <c r="BS111" s="39"/>
      <c r="BT111" s="39"/>
      <c r="BU111" s="39"/>
      <c r="BV111" s="39"/>
      <c r="BW111" s="39"/>
    </row>
    <row r="112" spans="1:75" x14ac:dyDescent="0.2">
      <c r="A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M112" s="39"/>
      <c r="AN112" s="39"/>
      <c r="AO112" s="39"/>
      <c r="AP112" s="39"/>
      <c r="AQ112" s="39"/>
      <c r="AR112" s="39"/>
      <c r="AS112" s="39"/>
      <c r="AT112" s="39"/>
      <c r="AU112" s="39"/>
      <c r="AV112" s="39"/>
      <c r="AW112" s="39"/>
      <c r="AX112" s="39"/>
      <c r="AY112" s="39"/>
      <c r="AZ112" s="39"/>
      <c r="BA112" s="39"/>
      <c r="BB112" s="39"/>
      <c r="BC112" s="39"/>
      <c r="BD112" s="39"/>
      <c r="BE112" s="39"/>
      <c r="BF112" s="39"/>
      <c r="BG112" s="39"/>
      <c r="BH112" s="39"/>
      <c r="BI112" s="39"/>
      <c r="BJ112" s="39"/>
      <c r="BK112" s="39"/>
      <c r="BL112" s="39"/>
      <c r="BM112" s="39"/>
      <c r="BN112" s="39"/>
      <c r="BO112" s="39"/>
      <c r="BP112" s="39"/>
      <c r="BQ112" s="39"/>
      <c r="BR112" s="39"/>
      <c r="BS112" s="39"/>
      <c r="BT112" s="39"/>
      <c r="BU112" s="39"/>
      <c r="BV112" s="39"/>
      <c r="BW112" s="39"/>
    </row>
    <row r="113" spans="1:75" x14ac:dyDescent="0.2">
      <c r="A113" s="39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  <c r="AJ113" s="39"/>
      <c r="AK113" s="39"/>
      <c r="AM113" s="39"/>
      <c r="AN113" s="39"/>
      <c r="AO113" s="39"/>
      <c r="AP113" s="39"/>
      <c r="AQ113" s="39"/>
      <c r="AR113" s="39"/>
      <c r="AS113" s="39"/>
      <c r="AT113" s="39"/>
      <c r="AU113" s="39"/>
      <c r="AV113" s="39"/>
      <c r="AW113" s="39"/>
      <c r="AX113" s="39"/>
      <c r="AY113" s="39"/>
      <c r="AZ113" s="39"/>
      <c r="BA113" s="39"/>
      <c r="BB113" s="39"/>
      <c r="BC113" s="39"/>
      <c r="BD113" s="39"/>
      <c r="BE113" s="39"/>
      <c r="BF113" s="39"/>
      <c r="BG113" s="39"/>
      <c r="BH113" s="39"/>
      <c r="BI113" s="39"/>
      <c r="BJ113" s="39"/>
      <c r="BK113" s="39"/>
      <c r="BL113" s="39"/>
      <c r="BM113" s="39"/>
      <c r="BN113" s="39"/>
      <c r="BO113" s="39"/>
      <c r="BP113" s="39"/>
      <c r="BQ113" s="39"/>
      <c r="BR113" s="39"/>
      <c r="BS113" s="39"/>
      <c r="BT113" s="39"/>
      <c r="BU113" s="39"/>
      <c r="BV113" s="39"/>
      <c r="BW113" s="39"/>
    </row>
    <row r="114" spans="1:75" x14ac:dyDescent="0.2">
      <c r="A114" s="39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  <c r="AK114" s="39"/>
      <c r="AM114" s="39"/>
      <c r="AN114" s="39"/>
      <c r="AO114" s="39"/>
      <c r="AP114" s="39"/>
      <c r="AQ114" s="39"/>
      <c r="AR114" s="39"/>
      <c r="AS114" s="39"/>
      <c r="AT114" s="39"/>
      <c r="AU114" s="39"/>
      <c r="AV114" s="39"/>
      <c r="AW114" s="39"/>
      <c r="AX114" s="39"/>
      <c r="AY114" s="39"/>
      <c r="AZ114" s="39"/>
      <c r="BA114" s="39"/>
      <c r="BB114" s="39"/>
      <c r="BC114" s="39"/>
      <c r="BD114" s="39"/>
      <c r="BE114" s="39"/>
      <c r="BF114" s="39"/>
      <c r="BG114" s="39"/>
      <c r="BH114" s="39"/>
      <c r="BI114" s="39"/>
      <c r="BJ114" s="39"/>
      <c r="BK114" s="39"/>
      <c r="BL114" s="39"/>
      <c r="BM114" s="39"/>
      <c r="BN114" s="39"/>
      <c r="BO114" s="39"/>
      <c r="BP114" s="39"/>
      <c r="BQ114" s="39"/>
      <c r="BR114" s="39"/>
      <c r="BS114" s="39"/>
      <c r="BT114" s="39"/>
      <c r="BU114" s="39"/>
      <c r="BV114" s="39"/>
      <c r="BW114" s="39"/>
    </row>
    <row r="115" spans="1:75" x14ac:dyDescent="0.2">
      <c r="A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  <c r="AK115" s="39"/>
      <c r="AM115" s="39"/>
      <c r="AN115" s="39"/>
      <c r="AO115" s="39"/>
      <c r="AP115" s="39"/>
      <c r="AQ115" s="39"/>
      <c r="AR115" s="39"/>
      <c r="AS115" s="39"/>
      <c r="AT115" s="39"/>
      <c r="AU115" s="39"/>
      <c r="AV115" s="39"/>
      <c r="AW115" s="39"/>
      <c r="AX115" s="39"/>
      <c r="AY115" s="39"/>
      <c r="AZ115" s="39"/>
      <c r="BA115" s="39"/>
      <c r="BB115" s="39"/>
      <c r="BC115" s="39"/>
      <c r="BD115" s="39"/>
      <c r="BE115" s="39"/>
      <c r="BF115" s="39"/>
      <c r="BG115" s="39"/>
      <c r="BH115" s="39"/>
      <c r="BI115" s="39"/>
      <c r="BJ115" s="39"/>
      <c r="BK115" s="39"/>
      <c r="BL115" s="39"/>
      <c r="BM115" s="39"/>
      <c r="BN115" s="39"/>
      <c r="BO115" s="39"/>
      <c r="BP115" s="39"/>
      <c r="BQ115" s="39"/>
      <c r="BR115" s="39"/>
      <c r="BS115" s="39"/>
      <c r="BT115" s="39"/>
      <c r="BU115" s="39"/>
      <c r="BV115" s="39"/>
      <c r="BW115" s="39"/>
    </row>
    <row r="116" spans="1:75" x14ac:dyDescent="0.2">
      <c r="A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M116" s="39"/>
      <c r="AN116" s="39"/>
      <c r="AO116" s="39"/>
      <c r="AP116" s="39"/>
      <c r="AQ116" s="39"/>
      <c r="AR116" s="39"/>
      <c r="AS116" s="39"/>
      <c r="AT116" s="39"/>
      <c r="AU116" s="39"/>
      <c r="AV116" s="39"/>
      <c r="AW116" s="39"/>
      <c r="AX116" s="39"/>
      <c r="AY116" s="39"/>
      <c r="AZ116" s="39"/>
      <c r="BA116" s="39"/>
      <c r="BB116" s="39"/>
      <c r="BC116" s="39"/>
      <c r="BD116" s="39"/>
      <c r="BE116" s="39"/>
      <c r="BF116" s="39"/>
      <c r="BG116" s="39"/>
      <c r="BH116" s="39"/>
      <c r="BI116" s="39"/>
      <c r="BJ116" s="39"/>
      <c r="BK116" s="39"/>
      <c r="BL116" s="39"/>
      <c r="BM116" s="39"/>
      <c r="BN116" s="39"/>
      <c r="BO116" s="39"/>
      <c r="BP116" s="39"/>
      <c r="BQ116" s="39"/>
      <c r="BR116" s="39"/>
      <c r="BS116" s="39"/>
      <c r="BT116" s="39"/>
      <c r="BU116" s="39"/>
      <c r="BV116" s="39"/>
      <c r="BW116" s="39"/>
    </row>
  </sheetData>
  <mergeCells count="38">
    <mergeCell ref="A6:AH6"/>
    <mergeCell ref="A1:AH1"/>
    <mergeCell ref="A2:AH2"/>
    <mergeCell ref="A3:AH3"/>
    <mergeCell ref="A4:AH4"/>
    <mergeCell ref="A5:AH5"/>
    <mergeCell ref="A7:AH7"/>
    <mergeCell ref="A8:AH8"/>
    <mergeCell ref="A9:AH9"/>
    <mergeCell ref="A11:A13"/>
    <mergeCell ref="B11:B13"/>
    <mergeCell ref="C11:C13"/>
    <mergeCell ref="D11:D13"/>
    <mergeCell ref="E11:E13"/>
    <mergeCell ref="F11:G12"/>
    <mergeCell ref="H11:M11"/>
    <mergeCell ref="BM12:BQ12"/>
    <mergeCell ref="BR12:BV12"/>
    <mergeCell ref="AN11:BQ11"/>
    <mergeCell ref="BW11:BW13"/>
    <mergeCell ref="H12:J12"/>
    <mergeCell ref="K12:M12"/>
    <mergeCell ref="P12:Q12"/>
    <mergeCell ref="R12:S12"/>
    <mergeCell ref="Y12:AC12"/>
    <mergeCell ref="AD12:AH12"/>
    <mergeCell ref="AI12:AM12"/>
    <mergeCell ref="AN12:AR12"/>
    <mergeCell ref="N11:N13"/>
    <mergeCell ref="O11:O13"/>
    <mergeCell ref="P11:S11"/>
    <mergeCell ref="T11:U12"/>
    <mergeCell ref="AS12:AW12"/>
    <mergeCell ref="AX12:BB12"/>
    <mergeCell ref="BC12:BG12"/>
    <mergeCell ref="BH12:BL12"/>
    <mergeCell ref="V11:X12"/>
    <mergeCell ref="Y11:AH11"/>
  </mergeCells>
  <printOptions horizontalCentered="1"/>
  <pageMargins left="0.42" right="0.37" top="0.79" bottom="0.35" header="0.31496062992125984" footer="0.31496062992125984"/>
  <pageSetup paperSize="8" scale="79" fitToWidth="0" orientation="landscape" r:id="rId1"/>
  <headerFooter differentFirst="1">
    <oddHeader>&amp;C&amp;P</oddHeader>
  </headerFooter>
  <colBreaks count="1" manualBreakCount="1">
    <brk id="34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2021-10-13T09:26:31Z</cp:lastPrinted>
  <dcterms:created xsi:type="dcterms:W3CDTF">2020-08-04T14:25:18Z</dcterms:created>
  <dcterms:modified xsi:type="dcterms:W3CDTF">2021-10-13T09:31:01Z</dcterms:modified>
</cp:coreProperties>
</file>