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3" sheetId="1" r:id="rId1"/>
  </sheets>
  <externalReferences>
    <externalReference r:id="rId2"/>
  </externalReferences>
  <definedNames>
    <definedName name="Z_D7B21CAF_9A6E_46A4_BB03_10CF6BF57C8B_.wvu.PrintArea" localSheetId="0" hidden="1">'3'!$A$1:$AK$43</definedName>
    <definedName name="_xlnm.Print_Area" localSheetId="0">'3'!$A$1:$AK$43</definedName>
  </definedNames>
  <calcPr calcId="145621"/>
</workbook>
</file>

<file path=xl/calcChain.xml><?xml version="1.0" encoding="utf-8"?>
<calcChain xmlns="http://schemas.openxmlformats.org/spreadsheetml/2006/main">
  <c r="AD42" i="1" l="1"/>
  <c r="AD30" i="1" l="1"/>
  <c r="AD29" i="1" l="1"/>
  <c r="AD18" i="1" s="1"/>
  <c r="AJ18" i="1" s="1"/>
  <c r="AJ29" i="1" l="1"/>
  <c r="AI43" i="1"/>
  <c r="AJ43" i="1"/>
  <c r="AC43" i="1"/>
  <c r="AC42" i="1" s="1"/>
  <c r="P43" i="1"/>
  <c r="N43" i="1"/>
  <c r="N42" i="1" s="1"/>
  <c r="M43" i="1"/>
  <c r="M42" i="1" s="1"/>
  <c r="K43" i="1"/>
  <c r="K42" i="1" s="1"/>
  <c r="H43" i="1"/>
  <c r="AJ42" i="1"/>
  <c r="S42" i="1"/>
  <c r="P42" i="1" s="1"/>
  <c r="O42" i="1"/>
  <c r="H42" i="1"/>
  <c r="D42" i="1"/>
  <c r="AJ41" i="1"/>
  <c r="AC41" i="1"/>
  <c r="AI41" i="1" s="1"/>
  <c r="K41" i="1"/>
  <c r="M41" i="1" s="1"/>
  <c r="M40" i="1" s="1"/>
  <c r="H41" i="1"/>
  <c r="AJ40" i="1"/>
  <c r="K40" i="1"/>
  <c r="H40" i="1"/>
  <c r="D40" i="1"/>
  <c r="AJ39" i="1"/>
  <c r="AI39" i="1"/>
  <c r="AC39" i="1"/>
  <c r="K39" i="1"/>
  <c r="K38" i="1" s="1"/>
  <c r="H39" i="1"/>
  <c r="AJ38" i="1"/>
  <c r="AC38" i="1"/>
  <c r="AI38" i="1" s="1"/>
  <c r="H38" i="1"/>
  <c r="D38" i="1"/>
  <c r="AJ37" i="1"/>
  <c r="AC37" i="1"/>
  <c r="AI37" i="1" s="1"/>
  <c r="K37" i="1"/>
  <c r="M37" i="1" s="1"/>
  <c r="H37" i="1"/>
  <c r="AJ36" i="1"/>
  <c r="AC36" i="1"/>
  <c r="AI36" i="1" s="1"/>
  <c r="K36" i="1"/>
  <c r="H36" i="1"/>
  <c r="D36" i="1"/>
  <c r="AJ35" i="1"/>
  <c r="AC35" i="1"/>
  <c r="AC34" i="1" s="1"/>
  <c r="AI34" i="1" s="1"/>
  <c r="N35" i="1"/>
  <c r="N34" i="1" s="1"/>
  <c r="K35" i="1"/>
  <c r="H35" i="1"/>
  <c r="AJ34" i="1"/>
  <c r="K34" i="1"/>
  <c r="H34" i="1"/>
  <c r="D34" i="1"/>
  <c r="AD33" i="1"/>
  <c r="AJ33" i="1" s="1"/>
  <c r="AC33" i="1"/>
  <c r="AI33" i="1" s="1"/>
  <c r="P33" i="1"/>
  <c r="P32" i="1" s="1"/>
  <c r="K33" i="1"/>
  <c r="K32" i="1" s="1"/>
  <c r="H33" i="1"/>
  <c r="AJ32" i="1"/>
  <c r="AD32" i="1"/>
  <c r="T32" i="1"/>
  <c r="T29" i="1" s="1"/>
  <c r="T18" i="1" s="1"/>
  <c r="H32" i="1"/>
  <c r="D32" i="1"/>
  <c r="AJ31" i="1"/>
  <c r="AC31" i="1"/>
  <c r="AI31" i="1" s="1"/>
  <c r="P31" i="1"/>
  <c r="P30" i="1" s="1"/>
  <c r="K31" i="1"/>
  <c r="N31" i="1" s="1"/>
  <c r="N30" i="1" s="1"/>
  <c r="H31" i="1"/>
  <c r="AJ30" i="1"/>
  <c r="S30" i="1"/>
  <c r="S29" i="1" s="1"/>
  <c r="S18" i="1" s="1"/>
  <c r="H30" i="1"/>
  <c r="G30" i="1"/>
  <c r="F30" i="1"/>
  <c r="E30" i="1"/>
  <c r="D30" i="1"/>
  <c r="H29" i="1"/>
  <c r="G29" i="1"/>
  <c r="F29" i="1"/>
  <c r="E29" i="1"/>
  <c r="D29" i="1"/>
  <c r="M28" i="1"/>
  <c r="K28" i="1"/>
  <c r="G28" i="1"/>
  <c r="F28" i="1"/>
  <c r="E28" i="1"/>
  <c r="D28" i="1"/>
  <c r="M27" i="1"/>
  <c r="K27" i="1"/>
  <c r="G27" i="1"/>
  <c r="F27" i="1"/>
  <c r="E27" i="1"/>
  <c r="D27" i="1"/>
  <c r="M26" i="1"/>
  <c r="K26" i="1"/>
  <c r="G26" i="1"/>
  <c r="F26" i="1"/>
  <c r="E26" i="1"/>
  <c r="D26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H20" i="1"/>
  <c r="G20" i="1"/>
  <c r="F20" i="1"/>
  <c r="E20" i="1"/>
  <c r="D20" i="1"/>
  <c r="H19" i="1"/>
  <c r="G19" i="1"/>
  <c r="F19" i="1"/>
  <c r="E19" i="1"/>
  <c r="D19" i="1"/>
  <c r="R18" i="1"/>
  <c r="J18" i="1"/>
  <c r="H18" i="1"/>
  <c r="G18" i="1"/>
  <c r="F18" i="1"/>
  <c r="E18" i="1"/>
  <c r="D18" i="1"/>
  <c r="P29" i="1" l="1"/>
  <c r="P18" i="1" s="1"/>
  <c r="AC30" i="1"/>
  <c r="AI30" i="1" s="1"/>
  <c r="N29" i="1"/>
  <c r="N18" i="1" s="1"/>
  <c r="AC32" i="1"/>
  <c r="AI32" i="1" s="1"/>
  <c r="AI35" i="1"/>
  <c r="O39" i="1"/>
  <c r="O38" i="1" s="1"/>
  <c r="AC40" i="1"/>
  <c r="AI40" i="1" s="1"/>
  <c r="AI42" i="1"/>
  <c r="M36" i="1"/>
  <c r="M29" i="1"/>
  <c r="M18" i="1" s="1"/>
  <c r="K30" i="1"/>
  <c r="K29" i="1" s="1"/>
  <c r="K18" i="1" s="1"/>
  <c r="O33" i="1"/>
  <c r="O32" i="1" s="1"/>
  <c r="O29" i="1" s="1"/>
  <c r="O18" i="1" s="1"/>
  <c r="AC29" i="1" l="1"/>
  <c r="AC18" i="1" s="1"/>
  <c r="AI29" i="1"/>
  <c r="AI18" i="1" s="1"/>
</calcChain>
</file>

<file path=xl/sharedStrings.xml><?xml version="1.0" encoding="utf-8"?>
<sst xmlns="http://schemas.openxmlformats.org/spreadsheetml/2006/main" count="730" uniqueCount="105">
  <si>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</si>
  <si>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</si>
  <si>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</si>
  <si>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рапоряжением Министерства энергетики, ЖКК и городской среды Ульяновской области от 30.10.2019 г. №141-од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</si>
  <si>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</si>
  <si>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</si>
  <si>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</si>
  <si>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</si>
  <si>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</si>
  <si>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</si>
  <si>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</si>
  <si>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</si>
  <si>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</si>
  <si>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</si>
  <si>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</si>
  <si>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2019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</si>
  <si>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</si>
  <si>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</si>
  <si>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</si>
  <si>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</si>
  <si>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01.01.18 года</t>
  </si>
  <si>
    <t>План 
на 01.01.19 года</t>
  </si>
  <si>
    <t>Предложение по корректировке утвержденного плана 
на 01.01.19 года</t>
  </si>
  <si>
    <t>2020 год</t>
  </si>
  <si>
    <t>2021 год</t>
  </si>
  <si>
    <t>2022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</si>
  <si>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</si>
  <si>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</si>
  <si>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</si>
  <si>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</si>
  <si>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</si>
  <si>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</si>
  <si>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</si>
  <si>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</si>
  <si>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</si>
  <si>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</si>
  <si>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</si>
  <si>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</si>
  <si>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</si>
  <si>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</si>
  <si>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</si>
  <si>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</si>
  <si>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</si>
  <si>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</si>
  <si>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</si>
  <si>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</si>
  <si>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</si>
  <si>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</si>
  <si>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отсутствие финансирования в связи с низким уровнем оплаты за электрическую энергию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</si>
  <si>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</si>
  <si>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</si>
  <si>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</si>
  <si>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</si>
  <si>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</si>
  <si>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</si>
  <si>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</si>
  <si>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</si>
  <si>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</si>
  <si>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</si>
  <si>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</si>
  <si>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</si>
  <si>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</si>
  <si>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</si>
  <si>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</si>
  <si>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</si>
  <si>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</si>
  <si>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</si>
  <si>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</si>
  <si>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</si>
  <si>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</si>
  <si>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</si>
  <si>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</si>
  <si>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</si>
  <si>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</si>
  <si>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</si>
  <si>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I_VTiOT_01.01</t>
  </si>
  <si>
    <t>1.6.2</t>
  </si>
  <si>
    <t>Приобретение автотранспортной техники</t>
  </si>
  <si>
    <t>1.6.2.1</t>
  </si>
  <si>
    <t>I_AVTO_01.02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</si>
  <si>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</si>
  <si>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</si>
  <si>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</si>
  <si>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</si>
  <si>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I_OOS_01.03</t>
  </si>
  <si>
    <t>1.6.4</t>
  </si>
  <si>
    <t>Монтаж охранной и пожарной сигнализации (ОПС)</t>
  </si>
  <si>
    <t>1.6.4.1</t>
  </si>
  <si>
    <t>Монтаж ОПС</t>
  </si>
  <si>
    <t>I_OPS_01.04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</si>
  <si>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</si>
  <si>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</si>
  <si>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</si>
  <si>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</si>
  <si>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I_COK.POK_01.05</t>
  </si>
  <si>
    <t>1.6.6</t>
  </si>
  <si>
    <t>Энергосбережение</t>
  </si>
  <si>
    <t>1.6.6.1</t>
  </si>
  <si>
    <t>I_ENERGOSB_01.06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</si>
  <si>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</si>
  <si>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</si>
  <si>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</si>
  <si>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</si>
  <si>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I_KUE_01.07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</si>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</sst>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2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4" applyNumberFormat="0" applyAlignment="0" applyProtection="0"/>
    <xf numFmtId="0" fontId="19" fillId="22" borderId="15" applyNumberFormat="0" applyAlignment="0" applyProtection="0"/>
    <xf numFmtId="0" fontId="20" fillId="22" borderId="14" applyNumberFormat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5" fillId="23" borderId="20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164" fontId="3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5" fillId="25" borderId="21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8" fillId="0" borderId="0" xfId="1" applyFont="1" applyAlignment="1" applyProtection="1">
      <alignment vertical="top"/>
      <protection locked="0"/>
    </xf>
    <xf numFmtId="0" fontId="8" fillId="0" borderId="0" xfId="1" applyFont="1" applyFill="1" applyAlignment="1" applyProtection="1">
      <alignment vertical="top"/>
      <protection locked="0"/>
    </xf>
    <xf numFmtId="0" fontId="8" fillId="0" borderId="0" xfId="1" applyFont="1" applyAlignment="1">
      <alignment vertical="top"/>
    </xf>
    <xf numFmtId="0" fontId="9" fillId="0" borderId="0" xfId="2" applyFont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1" fontId="11" fillId="0" borderId="1" xfId="0" applyNumberFormat="1" applyFont="1" applyFill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49" fontId="13" fillId="0" borderId="2" xfId="1" applyNumberFormat="1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49" fontId="14" fillId="0" borderId="2" xfId="1" applyNumberFormat="1" applyFont="1" applyFill="1" applyBorder="1" applyAlignment="1">
      <alignment vertical="center" wrapText="1"/>
    </xf>
    <xf numFmtId="49" fontId="13" fillId="0" borderId="2" xfId="1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top"/>
      <protection locked="0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52;/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0)"/>
      <sheetName val="2"/>
      <sheetName val="3"/>
      <sheetName val="4"/>
      <sheetName val="5 (2020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>
        <row r="15">
          <cell r="D15" t="str">
            <v>нд</v>
          </cell>
          <cell r="E15" t="str">
            <v>нд</v>
          </cell>
          <cell r="F15" t="str">
            <v>нд</v>
          </cell>
          <cell r="G15" t="str">
            <v>нд</v>
          </cell>
          <cell r="H15">
            <v>113.37083999999999</v>
          </cell>
          <cell r="J15" t="str">
            <v>нд</v>
          </cell>
        </row>
        <row r="16">
          <cell r="D16" t="str">
            <v>нд</v>
          </cell>
          <cell r="E16" t="str">
            <v>нд</v>
          </cell>
          <cell r="F16" t="str">
            <v>нд</v>
          </cell>
          <cell r="G16" t="str">
            <v>нд</v>
          </cell>
          <cell r="H16" t="str">
            <v>нд</v>
          </cell>
        </row>
        <row r="17">
          <cell r="D17" t="str">
            <v>нд</v>
          </cell>
          <cell r="E17" t="str">
            <v>нд</v>
          </cell>
          <cell r="F17" t="str">
            <v>нд</v>
          </cell>
          <cell r="G17" t="str">
            <v>нд</v>
          </cell>
          <cell r="H17" t="str">
            <v>нд</v>
          </cell>
        </row>
        <row r="18">
          <cell r="D18" t="str">
            <v>нд</v>
          </cell>
          <cell r="E18" t="str">
            <v>нд</v>
          </cell>
          <cell r="F18" t="str">
            <v>нд</v>
          </cell>
          <cell r="G18" t="str">
            <v>нд</v>
          </cell>
        </row>
        <row r="19"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</row>
        <row r="20">
          <cell r="D20" t="str">
            <v>нд</v>
          </cell>
          <cell r="E20" t="str">
            <v>нд</v>
          </cell>
          <cell r="F20" t="str">
            <v>нд</v>
          </cell>
          <cell r="G20" t="str">
            <v>нд</v>
          </cell>
        </row>
        <row r="21">
          <cell r="D21" t="str">
            <v>нд</v>
          </cell>
          <cell r="E21" t="str">
            <v>нд</v>
          </cell>
          <cell r="F21" t="str">
            <v>нд</v>
          </cell>
          <cell r="G21" t="str">
            <v>нд</v>
          </cell>
          <cell r="H21" t="str">
            <v>нд</v>
          </cell>
          <cell r="I21" t="str">
            <v>нд</v>
          </cell>
          <cell r="J21" t="str">
            <v>нд</v>
          </cell>
          <cell r="K21" t="str">
            <v>нд</v>
          </cell>
          <cell r="L21" t="str">
            <v>нд</v>
          </cell>
          <cell r="M21" t="str">
            <v>нд</v>
          </cell>
          <cell r="N21" t="str">
            <v>нд</v>
          </cell>
          <cell r="O21" t="str">
            <v>нд</v>
          </cell>
          <cell r="P21" t="str">
            <v>нд</v>
          </cell>
          <cell r="Q21" t="str">
            <v>нд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</row>
        <row r="22">
          <cell r="D22" t="str">
            <v>нд</v>
          </cell>
          <cell r="E22" t="str">
            <v>нд</v>
          </cell>
          <cell r="F22" t="str">
            <v>нд</v>
          </cell>
          <cell r="G22" t="str">
            <v>нд</v>
          </cell>
          <cell r="H22" t="str">
            <v>нд</v>
          </cell>
          <cell r="I22" t="str">
            <v>нд</v>
          </cell>
          <cell r="J22" t="str">
            <v>нд</v>
          </cell>
          <cell r="K22" t="str">
            <v>нд</v>
          </cell>
          <cell r="L22" t="str">
            <v>нд</v>
          </cell>
          <cell r="M22" t="str">
            <v>нд</v>
          </cell>
          <cell r="N22" t="str">
            <v>нд</v>
          </cell>
          <cell r="O22" t="str">
            <v>нд</v>
          </cell>
          <cell r="P22" t="str">
            <v>нд</v>
          </cell>
          <cell r="Q22" t="str">
            <v>нд</v>
          </cell>
          <cell r="R22" t="str">
            <v>нд</v>
          </cell>
          <cell r="S22" t="str">
            <v>нд</v>
          </cell>
          <cell r="T22" t="str">
            <v>нд</v>
          </cell>
          <cell r="U22" t="str">
            <v>нд</v>
          </cell>
          <cell r="V22" t="str">
            <v>нд</v>
          </cell>
          <cell r="W22" t="str">
            <v>нд</v>
          </cell>
          <cell r="X22" t="str">
            <v>нд</v>
          </cell>
          <cell r="Y22" t="str">
            <v>нд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 t="str">
            <v>нд</v>
          </cell>
          <cell r="AH22" t="str">
            <v>нд</v>
          </cell>
          <cell r="AI22" t="str">
            <v>нд</v>
          </cell>
          <cell r="AJ22" t="str">
            <v>нд</v>
          </cell>
        </row>
        <row r="23">
          <cell r="D23" t="str">
            <v>нд</v>
          </cell>
          <cell r="E23" t="str">
            <v>нд</v>
          </cell>
          <cell r="F23" t="str">
            <v>нд</v>
          </cell>
          <cell r="G23" t="str">
            <v>нд</v>
          </cell>
          <cell r="T23" t="str">
            <v>нд</v>
          </cell>
        </row>
        <row r="24">
          <cell r="D24" t="str">
            <v>нд</v>
          </cell>
          <cell r="E24" t="str">
            <v>нд</v>
          </cell>
          <cell r="F24" t="str">
            <v>нд</v>
          </cell>
          <cell r="G24" t="str">
            <v>нд</v>
          </cell>
          <cell r="T24" t="str">
            <v>нд</v>
          </cell>
        </row>
        <row r="25">
          <cell r="D25" t="str">
            <v>нд</v>
          </cell>
          <cell r="E25" t="str">
            <v>нд</v>
          </cell>
          <cell r="F25" t="str">
            <v>нд</v>
          </cell>
          <cell r="G25" t="str">
            <v>нд</v>
          </cell>
          <cell r="T25" t="str">
            <v>нд</v>
          </cell>
        </row>
        <row r="26">
          <cell r="D26" t="str">
            <v>нд</v>
          </cell>
          <cell r="E26" t="str">
            <v>нд</v>
          </cell>
          <cell r="F26" t="str">
            <v>нд</v>
          </cell>
          <cell r="G26" t="str">
            <v>нд</v>
          </cell>
          <cell r="H26">
            <v>113.37083999999999</v>
          </cell>
        </row>
        <row r="27">
          <cell r="D27" t="str">
            <v>нд</v>
          </cell>
          <cell r="E27" t="str">
            <v>нд</v>
          </cell>
          <cell r="F27" t="str">
            <v>нд</v>
          </cell>
          <cell r="G27" t="str">
            <v>нд</v>
          </cell>
          <cell r="H27">
            <v>9.4312799999999992</v>
          </cell>
        </row>
        <row r="28">
          <cell r="H28">
            <v>9.4312799999999992</v>
          </cell>
          <cell r="T28">
            <v>9.4312799999999992</v>
          </cell>
          <cell r="AL28">
            <v>9.4312799999999992</v>
          </cell>
        </row>
        <row r="29">
          <cell r="D29" t="str">
            <v>нд</v>
          </cell>
          <cell r="H29">
            <v>10.610999999999999</v>
          </cell>
          <cell r="AN29">
            <v>5.0719200000000004</v>
          </cell>
        </row>
        <row r="30">
          <cell r="H30">
            <v>10.610999999999999</v>
          </cell>
          <cell r="T30">
            <v>10.610999999999999</v>
          </cell>
          <cell r="AL30">
            <v>10.610999999999999</v>
          </cell>
          <cell r="AN30">
            <v>5.0719200000000004</v>
          </cell>
        </row>
        <row r="31">
          <cell r="D31" t="str">
            <v>нд</v>
          </cell>
          <cell r="H31">
            <v>4.3011599999999994</v>
          </cell>
        </row>
        <row r="32">
          <cell r="H32">
            <v>4.3011599999999994</v>
          </cell>
          <cell r="T32">
            <v>4.3011599999999994</v>
          </cell>
          <cell r="AL32">
            <v>4.3011599999999994</v>
          </cell>
        </row>
        <row r="33">
          <cell r="D33" t="str">
            <v>нд</v>
          </cell>
          <cell r="H33">
            <v>1.14432</v>
          </cell>
        </row>
        <row r="34">
          <cell r="H34">
            <v>1.14432</v>
          </cell>
          <cell r="T34">
            <v>1.14432</v>
          </cell>
          <cell r="AL34">
            <v>1.14432</v>
          </cell>
        </row>
        <row r="35">
          <cell r="D35" t="str">
            <v>нд</v>
          </cell>
          <cell r="H35">
            <v>25.756439999999998</v>
          </cell>
        </row>
        <row r="36">
          <cell r="H36">
            <v>25.756439999999998</v>
          </cell>
          <cell r="T36">
            <v>25.756439999999998</v>
          </cell>
          <cell r="AL36">
            <v>25.756439999999998</v>
          </cell>
        </row>
        <row r="37">
          <cell r="D37" t="str">
            <v>нд</v>
          </cell>
          <cell r="H37">
            <v>2.12412</v>
          </cell>
        </row>
        <row r="38">
          <cell r="H38">
            <v>2.12412</v>
          </cell>
          <cell r="T38">
            <v>2.12412</v>
          </cell>
          <cell r="AI38">
            <v>2.12412</v>
          </cell>
        </row>
        <row r="39">
          <cell r="D39" t="str">
            <v>нд</v>
          </cell>
          <cell r="H39">
            <v>60.002519999999997</v>
          </cell>
        </row>
        <row r="40">
          <cell r="H40">
            <v>60.002519999999997</v>
          </cell>
          <cell r="T40">
            <v>60.002519999999997</v>
          </cell>
          <cell r="AI40">
            <v>60.002400000000002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43"/>
  <sheetViews>
    <sheetView tabSelected="1" view="pageBreakPreview" zoomScale="85" zoomScaleNormal="70" zoomScaleSheetLayoutView="85" workbookViewId="0">
      <selection activeCell="A9" sqref="A9:Z9"/>
    </sheetView>
  </sheetViews>
  <sheetFormatPr defaultRowHeight="15.75" x14ac:dyDescent="0.25"/>
  <cols>
    <col min="1" max="1" width="10.875" style="2" customWidth="1"/>
    <col min="2" max="2" width="36.875" style="2" bestFit="1" customWidth="1"/>
    <col min="3" max="3" width="13.25" style="2" customWidth="1"/>
    <col min="4" max="4" width="7" style="1" customWidth="1"/>
    <col min="5" max="5" width="7.25" style="1" customWidth="1"/>
    <col min="6" max="6" width="13" style="1" customWidth="1"/>
    <col min="7" max="7" width="14.375" style="2" customWidth="1"/>
    <col min="8" max="8" width="10.75" style="2" customWidth="1"/>
    <col min="9" max="10" width="19" style="2" customWidth="1"/>
    <col min="11" max="11" width="7" style="1" customWidth="1"/>
    <col min="12" max="12" width="7.5" style="1" customWidth="1"/>
    <col min="13" max="13" width="8.5" style="40" customWidth="1"/>
    <col min="14" max="15" width="7" style="40" customWidth="1"/>
    <col min="16" max="17" width="5.75" style="1" customWidth="1"/>
    <col min="18" max="18" width="9.25" style="1" customWidth="1"/>
    <col min="19" max="20" width="6.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29" width="11.125" style="1" customWidth="1"/>
    <col min="30" max="30" width="13.5" style="1" customWidth="1"/>
    <col min="31" max="31" width="11.25" style="1" customWidth="1"/>
    <col min="32" max="32" width="14" style="1" customWidth="1"/>
    <col min="33" max="33" width="10.625" style="1" customWidth="1"/>
    <col min="34" max="34" width="13.25" style="1" customWidth="1"/>
    <col min="35" max="35" width="16.625" style="40" customWidth="1"/>
    <col min="36" max="36" width="15.625" style="1" customWidth="1"/>
    <col min="37" max="37" width="15.25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2" customWidth="1"/>
    <col min="48" max="48" width="9" style="2" customWidth="1"/>
    <col min="49" max="49" width="6.125" style="2" customWidth="1"/>
    <col min="50" max="50" width="6.75" style="2" customWidth="1"/>
    <col min="51" max="51" width="9.375" style="2" customWidth="1"/>
    <col min="52" max="52" width="7.375" style="2" customWidth="1"/>
    <col min="53" max="59" width="7.25" style="2" customWidth="1"/>
    <col min="60" max="60" width="8.625" style="2" customWidth="1"/>
    <col min="61" max="61" width="6.125" style="2" customWidth="1"/>
    <col min="62" max="62" width="6.875" style="2" customWidth="1"/>
    <col min="63" max="63" width="9.625" style="2" customWidth="1"/>
    <col min="64" max="64" width="6.75" style="2" customWidth="1"/>
    <col min="65" max="65" width="7.75" style="2" customWidth="1"/>
    <col min="66" max="16384" width="9" style="2"/>
  </cols>
  <sheetData>
    <row r="1" spans="1:70" x14ac:dyDescent="0.25">
      <c r="A1" s="1"/>
      <c r="B1" s="1"/>
      <c r="C1" s="1"/>
      <c r="G1" s="1"/>
      <c r="H1" s="1"/>
      <c r="I1" s="1"/>
      <c r="J1" s="1"/>
      <c r="M1" s="1"/>
      <c r="N1" s="1"/>
      <c r="O1" s="1"/>
      <c r="AI1" s="1"/>
    </row>
    <row r="2" spans="1:70" x14ac:dyDescent="0.25">
      <c r="A2" s="1"/>
      <c r="B2" s="1"/>
      <c r="C2" s="1"/>
      <c r="G2" s="1"/>
      <c r="H2" s="1"/>
      <c r="I2" s="1"/>
      <c r="J2" s="1"/>
      <c r="M2" s="1"/>
      <c r="N2" s="1"/>
      <c r="O2" s="1"/>
      <c r="AI2" s="1"/>
    </row>
    <row r="3" spans="1:70" x14ac:dyDescent="0.25">
      <c r="A3" s="1"/>
      <c r="B3" s="1"/>
      <c r="C3" s="1"/>
      <c r="G3" s="1"/>
      <c r="H3" s="1"/>
      <c r="I3" s="1"/>
      <c r="J3" s="1"/>
      <c r="M3" s="1"/>
      <c r="N3" s="1"/>
      <c r="O3" s="1"/>
      <c r="AI3" s="1"/>
    </row>
    <row r="4" spans="1:70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O4" s="1"/>
      <c r="AP4" s="1"/>
      <c r="AQ4" s="1"/>
      <c r="AR4" s="1"/>
      <c r="AS4" s="1"/>
    </row>
    <row r="5" spans="1:70" ht="18.7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70" ht="18.75" x14ac:dyDescent="0.25">
      <c r="A6" s="43" t="s">
        <v>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5"/>
      <c r="AB6" s="5"/>
      <c r="AC6" s="6"/>
      <c r="AD6" s="6"/>
      <c r="AE6" s="6"/>
      <c r="AF6" s="6"/>
      <c r="AG6" s="6"/>
      <c r="AH6" s="5"/>
      <c r="AI6" s="6"/>
      <c r="AJ6" s="5"/>
      <c r="AK6" s="5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44" t="s">
        <v>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8"/>
      <c r="AB7" s="8"/>
      <c r="AC7" s="9"/>
      <c r="AD7" s="9"/>
      <c r="AE7" s="9"/>
      <c r="AF7" s="9"/>
      <c r="AG7" s="9"/>
      <c r="AH7" s="8"/>
      <c r="AI7" s="9"/>
      <c r="AJ7" s="8"/>
      <c r="AK7" s="8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8.75" x14ac:dyDescent="0.3">
      <c r="A8" s="1"/>
      <c r="B8" s="1"/>
      <c r="C8" s="1"/>
      <c r="G8" s="1"/>
      <c r="H8" s="1"/>
      <c r="I8" s="1"/>
      <c r="J8" s="1"/>
      <c r="M8" s="1"/>
      <c r="N8" s="1"/>
      <c r="O8" s="1"/>
      <c r="AI8" s="1"/>
      <c r="AJ8" s="11"/>
      <c r="AO8" s="1"/>
      <c r="AP8" s="1"/>
      <c r="AQ8" s="1"/>
      <c r="AR8" s="1"/>
      <c r="AS8" s="1"/>
    </row>
    <row r="9" spans="1:70" ht="18.75" x14ac:dyDescent="0.3">
      <c r="A9" s="45" t="s">
        <v>104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70" ht="18.75" x14ac:dyDescent="0.3">
      <c r="A11" s="45" t="s">
        <v>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46" t="s">
        <v>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</row>
    <row r="13" spans="1:7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5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72.75" customHeight="1" x14ac:dyDescent="0.25">
      <c r="A14" s="41" t="s">
        <v>5</v>
      </c>
      <c r="B14" s="41" t="s">
        <v>6</v>
      </c>
      <c r="C14" s="41" t="s">
        <v>7</v>
      </c>
      <c r="D14" s="47" t="s">
        <v>8</v>
      </c>
      <c r="E14" s="47" t="s">
        <v>9</v>
      </c>
      <c r="F14" s="41" t="s">
        <v>10</v>
      </c>
      <c r="G14" s="41"/>
      <c r="H14" s="48" t="s">
        <v>11</v>
      </c>
      <c r="I14" s="48"/>
      <c r="J14" s="49" t="s">
        <v>12</v>
      </c>
      <c r="K14" s="52" t="s">
        <v>13</v>
      </c>
      <c r="L14" s="53"/>
      <c r="M14" s="53"/>
      <c r="N14" s="53"/>
      <c r="O14" s="53"/>
      <c r="P14" s="53"/>
      <c r="Q14" s="53"/>
      <c r="R14" s="53"/>
      <c r="S14" s="53"/>
      <c r="T14" s="54"/>
      <c r="U14" s="52" t="s">
        <v>14</v>
      </c>
      <c r="V14" s="53"/>
      <c r="W14" s="53"/>
      <c r="X14" s="53"/>
      <c r="Y14" s="53"/>
      <c r="Z14" s="54"/>
      <c r="AA14" s="55" t="s">
        <v>15</v>
      </c>
      <c r="AB14" s="56"/>
      <c r="AC14" s="52" t="s">
        <v>16</v>
      </c>
      <c r="AD14" s="53"/>
      <c r="AE14" s="53"/>
      <c r="AF14" s="53"/>
      <c r="AG14" s="53"/>
      <c r="AH14" s="53"/>
      <c r="AI14" s="53"/>
      <c r="AJ14" s="53"/>
      <c r="AK14" s="49" t="s">
        <v>17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6" customHeight="1" x14ac:dyDescent="0.25">
      <c r="A15" s="41"/>
      <c r="B15" s="41"/>
      <c r="C15" s="41"/>
      <c r="D15" s="47"/>
      <c r="E15" s="47"/>
      <c r="F15" s="41"/>
      <c r="G15" s="41"/>
      <c r="H15" s="48"/>
      <c r="I15" s="48"/>
      <c r="J15" s="50"/>
      <c r="K15" s="52" t="s">
        <v>18</v>
      </c>
      <c r="L15" s="53"/>
      <c r="M15" s="53"/>
      <c r="N15" s="53"/>
      <c r="O15" s="54"/>
      <c r="P15" s="52" t="s">
        <v>19</v>
      </c>
      <c r="Q15" s="53"/>
      <c r="R15" s="53"/>
      <c r="S15" s="53"/>
      <c r="T15" s="54"/>
      <c r="U15" s="41" t="s">
        <v>20</v>
      </c>
      <c r="V15" s="41"/>
      <c r="W15" s="52" t="s">
        <v>21</v>
      </c>
      <c r="X15" s="54"/>
      <c r="Y15" s="41" t="s">
        <v>22</v>
      </c>
      <c r="Z15" s="41"/>
      <c r="AA15" s="57"/>
      <c r="AB15" s="58"/>
      <c r="AC15" s="62" t="s">
        <v>23</v>
      </c>
      <c r="AD15" s="62"/>
      <c r="AE15" s="62" t="s">
        <v>24</v>
      </c>
      <c r="AF15" s="62"/>
      <c r="AG15" s="62" t="s">
        <v>25</v>
      </c>
      <c r="AH15" s="62"/>
      <c r="AI15" s="41" t="s">
        <v>26</v>
      </c>
      <c r="AJ15" s="48" t="s">
        <v>27</v>
      </c>
      <c r="AK15" s="50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41"/>
      <c r="B16" s="41"/>
      <c r="C16" s="41"/>
      <c r="D16" s="47"/>
      <c r="E16" s="47"/>
      <c r="F16" s="16" t="s">
        <v>18</v>
      </c>
      <c r="G16" s="16" t="s">
        <v>28</v>
      </c>
      <c r="H16" s="17" t="s">
        <v>29</v>
      </c>
      <c r="I16" s="17" t="s">
        <v>28</v>
      </c>
      <c r="J16" s="51"/>
      <c r="K16" s="18" t="s">
        <v>30</v>
      </c>
      <c r="L16" s="18" t="s">
        <v>31</v>
      </c>
      <c r="M16" s="18" t="s">
        <v>32</v>
      </c>
      <c r="N16" s="19" t="s">
        <v>33</v>
      </c>
      <c r="O16" s="19" t="s">
        <v>34</v>
      </c>
      <c r="P16" s="18" t="s">
        <v>30</v>
      </c>
      <c r="Q16" s="18" t="s">
        <v>31</v>
      </c>
      <c r="R16" s="18" t="s">
        <v>32</v>
      </c>
      <c r="S16" s="19" t="s">
        <v>33</v>
      </c>
      <c r="T16" s="19" t="s">
        <v>34</v>
      </c>
      <c r="U16" s="18" t="s">
        <v>35</v>
      </c>
      <c r="V16" s="18" t="s">
        <v>36</v>
      </c>
      <c r="W16" s="18" t="s">
        <v>35</v>
      </c>
      <c r="X16" s="18" t="s">
        <v>36</v>
      </c>
      <c r="Y16" s="18" t="s">
        <v>35</v>
      </c>
      <c r="Z16" s="18" t="s">
        <v>36</v>
      </c>
      <c r="AA16" s="20" t="s">
        <v>37</v>
      </c>
      <c r="AB16" s="20" t="s">
        <v>28</v>
      </c>
      <c r="AC16" s="20" t="s">
        <v>18</v>
      </c>
      <c r="AD16" s="20" t="s">
        <v>28</v>
      </c>
      <c r="AE16" s="20" t="s">
        <v>18</v>
      </c>
      <c r="AF16" s="20" t="s">
        <v>28</v>
      </c>
      <c r="AG16" s="20" t="s">
        <v>18</v>
      </c>
      <c r="AH16" s="20" t="s">
        <v>28</v>
      </c>
      <c r="AI16" s="41"/>
      <c r="AJ16" s="48"/>
      <c r="AK16" s="5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9.5" customHeight="1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0">
        <v>23</v>
      </c>
      <c r="X17" s="20">
        <v>24</v>
      </c>
      <c r="Y17" s="20">
        <v>25</v>
      </c>
      <c r="Z17" s="20">
        <v>26</v>
      </c>
      <c r="AA17" s="20">
        <v>27</v>
      </c>
      <c r="AB17" s="20">
        <v>28</v>
      </c>
      <c r="AC17" s="21" t="s">
        <v>38</v>
      </c>
      <c r="AD17" s="21" t="s">
        <v>39</v>
      </c>
      <c r="AE17" s="21" t="s">
        <v>40</v>
      </c>
      <c r="AF17" s="21" t="s">
        <v>41</v>
      </c>
      <c r="AG17" s="21" t="s">
        <v>42</v>
      </c>
      <c r="AH17" s="21" t="s">
        <v>43</v>
      </c>
      <c r="AI17" s="20">
        <v>30</v>
      </c>
      <c r="AJ17" s="20">
        <v>31</v>
      </c>
      <c r="AK17" s="20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x14ac:dyDescent="0.25">
      <c r="A18" s="22" t="s">
        <v>44</v>
      </c>
      <c r="B18" s="23" t="s">
        <v>45</v>
      </c>
      <c r="C18" s="24" t="s">
        <v>46</v>
      </c>
      <c r="D18" s="25" t="str">
        <f>'[1]2'!D15</f>
        <v>нд</v>
      </c>
      <c r="E18" s="26" t="str">
        <f>'[1]2'!E15</f>
        <v>нд</v>
      </c>
      <c r="F18" s="26" t="str">
        <f>'[1]2'!F15</f>
        <v>нд</v>
      </c>
      <c r="G18" s="26" t="str">
        <f>'[1]2'!G15</f>
        <v>нд</v>
      </c>
      <c r="H18" s="27">
        <f>'[1]2'!H15/1.2</f>
        <v>94.475699999999989</v>
      </c>
      <c r="I18" s="28" t="s">
        <v>47</v>
      </c>
      <c r="J18" s="27" t="str">
        <f>'[1]2'!J15</f>
        <v>нд</v>
      </c>
      <c r="K18" s="29">
        <f>K29</f>
        <v>94.475699999999989</v>
      </c>
      <c r="L18" s="28" t="s">
        <v>47</v>
      </c>
      <c r="M18" s="29">
        <f>M29</f>
        <v>10.1205</v>
      </c>
      <c r="N18" s="29">
        <f>N29</f>
        <v>41.448999999999998</v>
      </c>
      <c r="O18" s="30">
        <f>O29</f>
        <v>42.906199999999998</v>
      </c>
      <c r="P18" s="29">
        <f>P29</f>
        <v>26.180500000000002</v>
      </c>
      <c r="Q18" s="28" t="s">
        <v>47</v>
      </c>
      <c r="R18" s="29" t="str">
        <f>R29</f>
        <v>нд</v>
      </c>
      <c r="S18" s="29">
        <f>S29</f>
        <v>21.953900000000001</v>
      </c>
      <c r="T18" s="29">
        <f>T29</f>
        <v>4.2266000000000004</v>
      </c>
      <c r="U18" s="28" t="s">
        <v>47</v>
      </c>
      <c r="V18" s="28" t="s">
        <v>47</v>
      </c>
      <c r="W18" s="28" t="s">
        <v>47</v>
      </c>
      <c r="X18" s="28" t="s">
        <v>47</v>
      </c>
      <c r="Y18" s="28" t="s">
        <v>47</v>
      </c>
      <c r="Z18" s="28" t="s">
        <v>47</v>
      </c>
      <c r="AA18" s="28" t="s">
        <v>47</v>
      </c>
      <c r="AB18" s="28" t="s">
        <v>47</v>
      </c>
      <c r="AC18" s="25">
        <f>AC29</f>
        <v>94.4756</v>
      </c>
      <c r="AD18" s="25">
        <f>AD29</f>
        <v>26.180900000000001</v>
      </c>
      <c r="AE18" s="30" t="s">
        <v>47</v>
      </c>
      <c r="AF18" s="30" t="s">
        <v>47</v>
      </c>
      <c r="AG18" s="30" t="s">
        <v>47</v>
      </c>
      <c r="AH18" s="30" t="s">
        <v>47</v>
      </c>
      <c r="AI18" s="25">
        <f>AI29</f>
        <v>94.4756</v>
      </c>
      <c r="AJ18" s="30">
        <f>AD18</f>
        <v>26.180900000000001</v>
      </c>
      <c r="AK18" s="59" t="s">
        <v>48</v>
      </c>
    </row>
    <row r="19" spans="1:65" ht="25.5" x14ac:dyDescent="0.25">
      <c r="A19" s="22" t="s">
        <v>49</v>
      </c>
      <c r="B19" s="23" t="s">
        <v>50</v>
      </c>
      <c r="C19" s="24" t="s">
        <v>46</v>
      </c>
      <c r="D19" s="25" t="str">
        <f>'[1]2'!D16</f>
        <v>нд</v>
      </c>
      <c r="E19" s="26" t="str">
        <f>'[1]2'!E16</f>
        <v>нд</v>
      </c>
      <c r="F19" s="26" t="str">
        <f>'[1]2'!F16</f>
        <v>нд</v>
      </c>
      <c r="G19" s="26" t="str">
        <f>'[1]2'!G16</f>
        <v>нд</v>
      </c>
      <c r="H19" s="27" t="str">
        <f>'[1]2'!H16</f>
        <v>нд</v>
      </c>
      <c r="I19" s="28" t="s">
        <v>47</v>
      </c>
      <c r="J19" s="28" t="s">
        <v>47</v>
      </c>
      <c r="K19" s="30" t="s">
        <v>47</v>
      </c>
      <c r="L19" s="30" t="s">
        <v>47</v>
      </c>
      <c r="M19" s="30" t="s">
        <v>47</v>
      </c>
      <c r="N19" s="30" t="s">
        <v>47</v>
      </c>
      <c r="O19" s="30" t="s">
        <v>47</v>
      </c>
      <c r="P19" s="28" t="s">
        <v>47</v>
      </c>
      <c r="Q19" s="28" t="s">
        <v>47</v>
      </c>
      <c r="R19" s="28" t="s">
        <v>47</v>
      </c>
      <c r="S19" s="28" t="s">
        <v>47</v>
      </c>
      <c r="T19" s="28" t="s">
        <v>47</v>
      </c>
      <c r="U19" s="28" t="s">
        <v>47</v>
      </c>
      <c r="V19" s="28" t="s">
        <v>47</v>
      </c>
      <c r="W19" s="28" t="s">
        <v>47</v>
      </c>
      <c r="X19" s="28" t="s">
        <v>47</v>
      </c>
      <c r="Y19" s="28" t="s">
        <v>47</v>
      </c>
      <c r="Z19" s="28" t="s">
        <v>47</v>
      </c>
      <c r="AA19" s="28" t="s">
        <v>47</v>
      </c>
      <c r="AB19" s="28" t="s">
        <v>47</v>
      </c>
      <c r="AC19" s="30" t="s">
        <v>47</v>
      </c>
      <c r="AD19" s="30" t="s">
        <v>47</v>
      </c>
      <c r="AE19" s="30" t="s">
        <v>47</v>
      </c>
      <c r="AF19" s="30" t="s">
        <v>47</v>
      </c>
      <c r="AG19" s="30" t="s">
        <v>47</v>
      </c>
      <c r="AH19" s="30" t="s">
        <v>47</v>
      </c>
      <c r="AI19" s="30" t="s">
        <v>47</v>
      </c>
      <c r="AJ19" s="30" t="s">
        <v>47</v>
      </c>
      <c r="AK19" s="60"/>
    </row>
    <row r="20" spans="1:65" ht="25.5" x14ac:dyDescent="0.25">
      <c r="A20" s="22" t="s">
        <v>51</v>
      </c>
      <c r="B20" s="23" t="s">
        <v>52</v>
      </c>
      <c r="C20" s="24" t="s">
        <v>46</v>
      </c>
      <c r="D20" s="25" t="str">
        <f>'[1]2'!D17</f>
        <v>нд</v>
      </c>
      <c r="E20" s="26" t="str">
        <f>'[1]2'!E17</f>
        <v>нд</v>
      </c>
      <c r="F20" s="26" t="str">
        <f>'[1]2'!F17</f>
        <v>нд</v>
      </c>
      <c r="G20" s="26" t="str">
        <f>'[1]2'!G17</f>
        <v>нд</v>
      </c>
      <c r="H20" s="26" t="str">
        <f>'[1]2'!H17</f>
        <v>нд</v>
      </c>
      <c r="I20" s="28" t="s">
        <v>47</v>
      </c>
      <c r="J20" s="28" t="s">
        <v>47</v>
      </c>
      <c r="K20" s="30" t="s">
        <v>47</v>
      </c>
      <c r="L20" s="30" t="s">
        <v>47</v>
      </c>
      <c r="M20" s="30" t="s">
        <v>47</v>
      </c>
      <c r="N20" s="30" t="s">
        <v>47</v>
      </c>
      <c r="O20" s="30" t="s">
        <v>47</v>
      </c>
      <c r="P20" s="28" t="s">
        <v>47</v>
      </c>
      <c r="Q20" s="28" t="s">
        <v>47</v>
      </c>
      <c r="R20" s="28" t="s">
        <v>47</v>
      </c>
      <c r="S20" s="28" t="s">
        <v>47</v>
      </c>
      <c r="T20" s="28" t="s">
        <v>47</v>
      </c>
      <c r="U20" s="28" t="s">
        <v>47</v>
      </c>
      <c r="V20" s="28" t="s">
        <v>47</v>
      </c>
      <c r="W20" s="28" t="s">
        <v>47</v>
      </c>
      <c r="X20" s="28" t="s">
        <v>47</v>
      </c>
      <c r="Y20" s="28" t="s">
        <v>47</v>
      </c>
      <c r="Z20" s="28" t="s">
        <v>47</v>
      </c>
      <c r="AA20" s="28" t="s">
        <v>47</v>
      </c>
      <c r="AB20" s="28" t="s">
        <v>47</v>
      </c>
      <c r="AC20" s="30" t="s">
        <v>47</v>
      </c>
      <c r="AD20" s="30" t="s">
        <v>47</v>
      </c>
      <c r="AE20" s="30" t="s">
        <v>47</v>
      </c>
      <c r="AF20" s="30" t="s">
        <v>47</v>
      </c>
      <c r="AG20" s="30" t="s">
        <v>47</v>
      </c>
      <c r="AH20" s="30" t="s">
        <v>47</v>
      </c>
      <c r="AI20" s="30" t="s">
        <v>47</v>
      </c>
      <c r="AJ20" s="30" t="s">
        <v>47</v>
      </c>
      <c r="AK20" s="60"/>
    </row>
    <row r="21" spans="1:65" ht="51" x14ac:dyDescent="0.25">
      <c r="A21" s="22" t="s">
        <v>53</v>
      </c>
      <c r="B21" s="23" t="s">
        <v>54</v>
      </c>
      <c r="C21" s="31" t="s">
        <v>46</v>
      </c>
      <c r="D21" s="25" t="str">
        <f>'[1]2'!D18</f>
        <v>нд</v>
      </c>
      <c r="E21" s="26" t="str">
        <f>'[1]2'!E18</f>
        <v>нд</v>
      </c>
      <c r="F21" s="26" t="str">
        <f>'[1]2'!F18</f>
        <v>нд</v>
      </c>
      <c r="G21" s="26" t="str">
        <f>'[1]2'!G18</f>
        <v>нд</v>
      </c>
      <c r="H21" s="28" t="s">
        <v>47</v>
      </c>
      <c r="I21" s="28" t="s">
        <v>47</v>
      </c>
      <c r="J21" s="28" t="s">
        <v>47</v>
      </c>
      <c r="K21" s="30" t="s">
        <v>47</v>
      </c>
      <c r="L21" s="30" t="s">
        <v>47</v>
      </c>
      <c r="M21" s="30" t="s">
        <v>47</v>
      </c>
      <c r="N21" s="30" t="s">
        <v>47</v>
      </c>
      <c r="O21" s="30" t="s">
        <v>47</v>
      </c>
      <c r="P21" s="28" t="s">
        <v>47</v>
      </c>
      <c r="Q21" s="28" t="s">
        <v>47</v>
      </c>
      <c r="R21" s="28" t="s">
        <v>47</v>
      </c>
      <c r="S21" s="28" t="s">
        <v>47</v>
      </c>
      <c r="T21" s="28" t="s">
        <v>47</v>
      </c>
      <c r="U21" s="28" t="s">
        <v>47</v>
      </c>
      <c r="V21" s="28" t="s">
        <v>47</v>
      </c>
      <c r="W21" s="28" t="s">
        <v>47</v>
      </c>
      <c r="X21" s="28" t="s">
        <v>47</v>
      </c>
      <c r="Y21" s="28" t="s">
        <v>47</v>
      </c>
      <c r="Z21" s="28" t="s">
        <v>47</v>
      </c>
      <c r="AA21" s="28" t="s">
        <v>47</v>
      </c>
      <c r="AB21" s="28" t="s">
        <v>47</v>
      </c>
      <c r="AC21" s="30" t="s">
        <v>47</v>
      </c>
      <c r="AD21" s="30" t="s">
        <v>47</v>
      </c>
      <c r="AE21" s="30" t="s">
        <v>47</v>
      </c>
      <c r="AF21" s="30" t="s">
        <v>47</v>
      </c>
      <c r="AG21" s="30" t="s">
        <v>47</v>
      </c>
      <c r="AH21" s="30" t="s">
        <v>47</v>
      </c>
      <c r="AI21" s="30" t="s">
        <v>47</v>
      </c>
      <c r="AJ21" s="30" t="s">
        <v>47</v>
      </c>
      <c r="AK21" s="60"/>
    </row>
    <row r="22" spans="1:65" ht="38.25" x14ac:dyDescent="0.25">
      <c r="A22" s="22" t="s">
        <v>55</v>
      </c>
      <c r="B22" s="23" t="s">
        <v>56</v>
      </c>
      <c r="C22" s="31" t="s">
        <v>46</v>
      </c>
      <c r="D22" s="25" t="str">
        <f>'[1]2'!D19</f>
        <v>нд</v>
      </c>
      <c r="E22" s="26" t="str">
        <f>'[1]2'!E19</f>
        <v>нд</v>
      </c>
      <c r="F22" s="26" t="str">
        <f>'[1]2'!F19</f>
        <v>нд</v>
      </c>
      <c r="G22" s="26" t="str">
        <f>'[1]2'!G19</f>
        <v>нд</v>
      </c>
      <c r="H22" s="28" t="s">
        <v>47</v>
      </c>
      <c r="I22" s="28" t="s">
        <v>47</v>
      </c>
      <c r="J22" s="28" t="s">
        <v>47</v>
      </c>
      <c r="K22" s="30" t="s">
        <v>47</v>
      </c>
      <c r="L22" s="30" t="s">
        <v>47</v>
      </c>
      <c r="M22" s="30" t="s">
        <v>47</v>
      </c>
      <c r="N22" s="30" t="s">
        <v>47</v>
      </c>
      <c r="O22" s="30" t="s">
        <v>47</v>
      </c>
      <c r="P22" s="28" t="s">
        <v>47</v>
      </c>
      <c r="Q22" s="28" t="s">
        <v>47</v>
      </c>
      <c r="R22" s="28" t="s">
        <v>47</v>
      </c>
      <c r="S22" s="28" t="s">
        <v>47</v>
      </c>
      <c r="T22" s="28" t="s">
        <v>47</v>
      </c>
      <c r="U22" s="28" t="s">
        <v>47</v>
      </c>
      <c r="V22" s="28" t="s">
        <v>47</v>
      </c>
      <c r="W22" s="28" t="s">
        <v>47</v>
      </c>
      <c r="X22" s="28" t="s">
        <v>47</v>
      </c>
      <c r="Y22" s="28" t="s">
        <v>47</v>
      </c>
      <c r="Z22" s="28" t="s">
        <v>47</v>
      </c>
      <c r="AA22" s="28" t="s">
        <v>47</v>
      </c>
      <c r="AB22" s="28" t="s">
        <v>47</v>
      </c>
      <c r="AC22" s="30" t="s">
        <v>47</v>
      </c>
      <c r="AD22" s="30" t="s">
        <v>47</v>
      </c>
      <c r="AE22" s="30" t="s">
        <v>47</v>
      </c>
      <c r="AF22" s="30" t="s">
        <v>47</v>
      </c>
      <c r="AG22" s="30" t="s">
        <v>47</v>
      </c>
      <c r="AH22" s="30" t="s">
        <v>47</v>
      </c>
      <c r="AI22" s="30" t="s">
        <v>47</v>
      </c>
      <c r="AJ22" s="30" t="s">
        <v>47</v>
      </c>
      <c r="AK22" s="60"/>
    </row>
    <row r="23" spans="1:65" ht="25.5" x14ac:dyDescent="0.25">
      <c r="A23" s="22" t="s">
        <v>57</v>
      </c>
      <c r="B23" s="23" t="s">
        <v>58</v>
      </c>
      <c r="C23" s="31" t="s">
        <v>46</v>
      </c>
      <c r="D23" s="25" t="str">
        <f>'[1]2'!D20</f>
        <v>нд</v>
      </c>
      <c r="E23" s="26" t="str">
        <f>'[1]2'!E20</f>
        <v>нд</v>
      </c>
      <c r="F23" s="26" t="str">
        <f>'[1]2'!F20</f>
        <v>нд</v>
      </c>
      <c r="G23" s="26" t="str">
        <f>'[1]2'!G20</f>
        <v>нд</v>
      </c>
      <c r="H23" s="28" t="s">
        <v>47</v>
      </c>
      <c r="I23" s="28" t="s">
        <v>47</v>
      </c>
      <c r="J23" s="28" t="s">
        <v>47</v>
      </c>
      <c r="K23" s="30" t="s">
        <v>47</v>
      </c>
      <c r="L23" s="30" t="s">
        <v>47</v>
      </c>
      <c r="M23" s="30" t="s">
        <v>47</v>
      </c>
      <c r="N23" s="30" t="s">
        <v>47</v>
      </c>
      <c r="O23" s="30" t="s">
        <v>47</v>
      </c>
      <c r="P23" s="28" t="s">
        <v>47</v>
      </c>
      <c r="Q23" s="28" t="s">
        <v>47</v>
      </c>
      <c r="R23" s="28" t="s">
        <v>47</v>
      </c>
      <c r="S23" s="28" t="s">
        <v>47</v>
      </c>
      <c r="T23" s="28" t="s">
        <v>47</v>
      </c>
      <c r="U23" s="28" t="s">
        <v>47</v>
      </c>
      <c r="V23" s="28" t="s">
        <v>47</v>
      </c>
      <c r="W23" s="28" t="s">
        <v>47</v>
      </c>
      <c r="X23" s="28" t="s">
        <v>47</v>
      </c>
      <c r="Y23" s="28" t="s">
        <v>47</v>
      </c>
      <c r="Z23" s="28" t="s">
        <v>47</v>
      </c>
      <c r="AA23" s="28" t="s">
        <v>47</v>
      </c>
      <c r="AB23" s="28" t="s">
        <v>47</v>
      </c>
      <c r="AC23" s="30" t="s">
        <v>47</v>
      </c>
      <c r="AD23" s="30" t="s">
        <v>47</v>
      </c>
      <c r="AE23" s="30" t="s">
        <v>47</v>
      </c>
      <c r="AF23" s="30" t="s">
        <v>47</v>
      </c>
      <c r="AG23" s="30" t="s">
        <v>47</v>
      </c>
      <c r="AH23" s="30" t="s">
        <v>47</v>
      </c>
      <c r="AI23" s="30" t="s">
        <v>47</v>
      </c>
      <c r="AJ23" s="30" t="s">
        <v>47</v>
      </c>
      <c r="AK23" s="60"/>
    </row>
    <row r="24" spans="1:65" ht="38.25" x14ac:dyDescent="0.25">
      <c r="A24" s="22" t="s">
        <v>59</v>
      </c>
      <c r="B24" s="23" t="s">
        <v>60</v>
      </c>
      <c r="C24" s="31" t="s">
        <v>46</v>
      </c>
      <c r="D24" s="25" t="str">
        <f>'[1]2'!D21</f>
        <v>нд</v>
      </c>
      <c r="E24" s="25" t="str">
        <f>'[1]2'!E21</f>
        <v>нд</v>
      </c>
      <c r="F24" s="25" t="str">
        <f>'[1]2'!F21</f>
        <v>нд</v>
      </c>
      <c r="G24" s="25" t="str">
        <f>'[1]2'!G21</f>
        <v>нд</v>
      </c>
      <c r="H24" s="25" t="str">
        <f>'[1]2'!H21</f>
        <v>нд</v>
      </c>
      <c r="I24" s="25" t="str">
        <f>'[1]2'!I21</f>
        <v>нд</v>
      </c>
      <c r="J24" s="25" t="str">
        <f>'[1]2'!J21</f>
        <v>нд</v>
      </c>
      <c r="K24" s="25" t="str">
        <f>'[1]2'!K21</f>
        <v>нд</v>
      </c>
      <c r="L24" s="25" t="str">
        <f>'[1]2'!L21</f>
        <v>нд</v>
      </c>
      <c r="M24" s="25" t="str">
        <f>'[1]2'!M21</f>
        <v>нд</v>
      </c>
      <c r="N24" s="25" t="str">
        <f>'[1]2'!N21</f>
        <v>нд</v>
      </c>
      <c r="O24" s="25" t="str">
        <f>'[1]2'!O21</f>
        <v>нд</v>
      </c>
      <c r="P24" s="25" t="str">
        <f>'[1]2'!P21</f>
        <v>нд</v>
      </c>
      <c r="Q24" s="25" t="str">
        <f>'[1]2'!Q21</f>
        <v>нд</v>
      </c>
      <c r="R24" s="25" t="str">
        <f>'[1]2'!R21</f>
        <v>нд</v>
      </c>
      <c r="S24" s="25" t="str">
        <f>'[1]2'!S21</f>
        <v>нд</v>
      </c>
      <c r="T24" s="25" t="str">
        <f>'[1]2'!T21</f>
        <v>нд</v>
      </c>
      <c r="U24" s="25" t="str">
        <f>'[1]2'!U21</f>
        <v>нд</v>
      </c>
      <c r="V24" s="25" t="str">
        <f>'[1]2'!V21</f>
        <v>нд</v>
      </c>
      <c r="W24" s="25" t="str">
        <f>'[1]2'!W21</f>
        <v>нд</v>
      </c>
      <c r="X24" s="25" t="str">
        <f>'[1]2'!X21</f>
        <v>нд</v>
      </c>
      <c r="Y24" s="25" t="str">
        <f>'[1]2'!Y21</f>
        <v>нд</v>
      </c>
      <c r="Z24" s="25" t="str">
        <f>'[1]2'!Z21</f>
        <v>нд</v>
      </c>
      <c r="AA24" s="25" t="str">
        <f>'[1]2'!AA21</f>
        <v>нд</v>
      </c>
      <c r="AB24" s="25" t="str">
        <f>'[1]2'!AB21</f>
        <v>нд</v>
      </c>
      <c r="AC24" s="25" t="str">
        <f>'[1]2'!AC21</f>
        <v>нд</v>
      </c>
      <c r="AD24" s="25" t="str">
        <f>'[1]2'!AD21</f>
        <v>нд</v>
      </c>
      <c r="AE24" s="25" t="str">
        <f>'[1]2'!AE21</f>
        <v>нд</v>
      </c>
      <c r="AF24" s="25" t="str">
        <f>'[1]2'!AF21</f>
        <v>нд</v>
      </c>
      <c r="AG24" s="25" t="str">
        <f>'[1]2'!AG21</f>
        <v>нд</v>
      </c>
      <c r="AH24" s="25" t="str">
        <f>'[1]2'!AH21</f>
        <v>нд</v>
      </c>
      <c r="AI24" s="25" t="str">
        <f>'[1]2'!AI21</f>
        <v>нд</v>
      </c>
      <c r="AJ24" s="25" t="str">
        <f>'[1]2'!AJ21</f>
        <v>нд</v>
      </c>
      <c r="AK24" s="60"/>
    </row>
    <row r="25" spans="1:65" ht="25.5" x14ac:dyDescent="0.25">
      <c r="A25" s="22" t="s">
        <v>61</v>
      </c>
      <c r="B25" s="23" t="s">
        <v>62</v>
      </c>
      <c r="C25" s="31" t="s">
        <v>46</v>
      </c>
      <c r="D25" s="25" t="str">
        <f>'[1]2'!D22</f>
        <v>нд</v>
      </c>
      <c r="E25" s="25" t="str">
        <f>'[1]2'!E22</f>
        <v>нд</v>
      </c>
      <c r="F25" s="25" t="str">
        <f>'[1]2'!F22</f>
        <v>нд</v>
      </c>
      <c r="G25" s="25" t="str">
        <f>'[1]2'!G22</f>
        <v>нд</v>
      </c>
      <c r="H25" s="25" t="str">
        <f>'[1]2'!H22</f>
        <v>нд</v>
      </c>
      <c r="I25" s="25" t="str">
        <f>'[1]2'!I22</f>
        <v>нд</v>
      </c>
      <c r="J25" s="25" t="str">
        <f>'[1]2'!J22</f>
        <v>нд</v>
      </c>
      <c r="K25" s="25" t="str">
        <f>'[1]2'!K22</f>
        <v>нд</v>
      </c>
      <c r="L25" s="25" t="str">
        <f>'[1]2'!L22</f>
        <v>нд</v>
      </c>
      <c r="M25" s="25" t="str">
        <f>'[1]2'!M22</f>
        <v>нд</v>
      </c>
      <c r="N25" s="25" t="str">
        <f>'[1]2'!N22</f>
        <v>нд</v>
      </c>
      <c r="O25" s="25" t="str">
        <f>'[1]2'!O22</f>
        <v>нд</v>
      </c>
      <c r="P25" s="25" t="str">
        <f>'[1]2'!P22</f>
        <v>нд</v>
      </c>
      <c r="Q25" s="25" t="str">
        <f>'[1]2'!Q22</f>
        <v>нд</v>
      </c>
      <c r="R25" s="25" t="str">
        <f>'[1]2'!R22</f>
        <v>нд</v>
      </c>
      <c r="S25" s="25" t="str">
        <f>'[1]2'!S22</f>
        <v>нд</v>
      </c>
      <c r="T25" s="25" t="str">
        <f>'[1]2'!T22</f>
        <v>нд</v>
      </c>
      <c r="U25" s="25" t="str">
        <f>'[1]2'!U22</f>
        <v>нд</v>
      </c>
      <c r="V25" s="25" t="str">
        <f>'[1]2'!V22</f>
        <v>нд</v>
      </c>
      <c r="W25" s="25" t="str">
        <f>'[1]2'!W22</f>
        <v>нд</v>
      </c>
      <c r="X25" s="25" t="str">
        <f>'[1]2'!X22</f>
        <v>нд</v>
      </c>
      <c r="Y25" s="25" t="str">
        <f>'[1]2'!Y22</f>
        <v>нд</v>
      </c>
      <c r="Z25" s="25" t="str">
        <f>'[1]2'!Z22</f>
        <v>нд</v>
      </c>
      <c r="AA25" s="25" t="str">
        <f>'[1]2'!AA22</f>
        <v>нд</v>
      </c>
      <c r="AB25" s="25" t="str">
        <f>'[1]2'!AB22</f>
        <v>нд</v>
      </c>
      <c r="AC25" s="25" t="str">
        <f>'[1]2'!AC22</f>
        <v>нд</v>
      </c>
      <c r="AD25" s="25" t="str">
        <f>'[1]2'!AD22</f>
        <v>нд</v>
      </c>
      <c r="AE25" s="25" t="str">
        <f>'[1]2'!AE22</f>
        <v>нд</v>
      </c>
      <c r="AF25" s="25" t="str">
        <f>'[1]2'!AF22</f>
        <v>нд</v>
      </c>
      <c r="AG25" s="25" t="str">
        <f>'[1]2'!AG22</f>
        <v>нд</v>
      </c>
      <c r="AH25" s="25" t="str">
        <f>'[1]2'!AH22</f>
        <v>нд</v>
      </c>
      <c r="AI25" s="25" t="str">
        <f>'[1]2'!AI22</f>
        <v>нд</v>
      </c>
      <c r="AJ25" s="25" t="str">
        <f>'[1]2'!AJ22</f>
        <v>нд</v>
      </c>
      <c r="AK25" s="60"/>
    </row>
    <row r="26" spans="1:65" ht="51" x14ac:dyDescent="0.25">
      <c r="A26" s="22" t="s">
        <v>63</v>
      </c>
      <c r="B26" s="23" t="s">
        <v>64</v>
      </c>
      <c r="C26" s="24" t="s">
        <v>46</v>
      </c>
      <c r="D26" s="30" t="str">
        <f>'[1]2'!D23</f>
        <v>нд</v>
      </c>
      <c r="E26" s="32" t="str">
        <f>'[1]2'!E23</f>
        <v>нд</v>
      </c>
      <c r="F26" s="32" t="str">
        <f>'[1]2'!F23</f>
        <v>нд</v>
      </c>
      <c r="G26" s="32" t="str">
        <f>'[1]2'!G23</f>
        <v>нд</v>
      </c>
      <c r="H26" s="28" t="s">
        <v>47</v>
      </c>
      <c r="I26" s="30" t="s">
        <v>47</v>
      </c>
      <c r="J26" s="30" t="s">
        <v>47</v>
      </c>
      <c r="K26" s="30" t="str">
        <f>'[1]2'!T23</f>
        <v>нд</v>
      </c>
      <c r="L26" s="30" t="s">
        <v>47</v>
      </c>
      <c r="M26" s="30" t="str">
        <f>'[1]2'!T23</f>
        <v>нд</v>
      </c>
      <c r="N26" s="30" t="s">
        <v>47</v>
      </c>
      <c r="O26" s="30" t="s">
        <v>47</v>
      </c>
      <c r="P26" s="30" t="s">
        <v>47</v>
      </c>
      <c r="Q26" s="30" t="s">
        <v>47</v>
      </c>
      <c r="R26" s="30" t="s">
        <v>47</v>
      </c>
      <c r="S26" s="30" t="s">
        <v>47</v>
      </c>
      <c r="T26" s="30" t="s">
        <v>47</v>
      </c>
      <c r="U26" s="30" t="s">
        <v>47</v>
      </c>
      <c r="V26" s="30" t="s">
        <v>47</v>
      </c>
      <c r="W26" s="30" t="s">
        <v>47</v>
      </c>
      <c r="X26" s="30" t="s">
        <v>47</v>
      </c>
      <c r="Y26" s="30" t="s">
        <v>47</v>
      </c>
      <c r="Z26" s="30" t="s">
        <v>47</v>
      </c>
      <c r="AA26" s="30" t="s">
        <v>47</v>
      </c>
      <c r="AB26" s="30" t="s">
        <v>47</v>
      </c>
      <c r="AC26" s="30" t="s">
        <v>47</v>
      </c>
      <c r="AD26" s="30" t="s">
        <v>47</v>
      </c>
      <c r="AE26" s="30" t="s">
        <v>47</v>
      </c>
      <c r="AF26" s="30" t="s">
        <v>47</v>
      </c>
      <c r="AG26" s="30" t="s">
        <v>47</v>
      </c>
      <c r="AH26" s="30" t="s">
        <v>47</v>
      </c>
      <c r="AI26" s="30" t="s">
        <v>47</v>
      </c>
      <c r="AJ26" s="30" t="s">
        <v>47</v>
      </c>
      <c r="AK26" s="60"/>
    </row>
    <row r="27" spans="1:65" ht="25.5" x14ac:dyDescent="0.25">
      <c r="A27" s="22" t="s">
        <v>65</v>
      </c>
      <c r="B27" s="23" t="s">
        <v>66</v>
      </c>
      <c r="C27" s="24" t="s">
        <v>46</v>
      </c>
      <c r="D27" s="30" t="str">
        <f>'[1]2'!D24</f>
        <v>нд</v>
      </c>
      <c r="E27" s="32" t="str">
        <f>'[1]2'!E24</f>
        <v>нд</v>
      </c>
      <c r="F27" s="32" t="str">
        <f>'[1]2'!F24</f>
        <v>нд</v>
      </c>
      <c r="G27" s="32" t="str">
        <f>'[1]2'!G24</f>
        <v>нд</v>
      </c>
      <c r="H27" s="28" t="s">
        <v>47</v>
      </c>
      <c r="I27" s="30" t="s">
        <v>47</v>
      </c>
      <c r="J27" s="30" t="s">
        <v>47</v>
      </c>
      <c r="K27" s="30" t="str">
        <f>'[1]2'!T24</f>
        <v>нд</v>
      </c>
      <c r="L27" s="30" t="s">
        <v>47</v>
      </c>
      <c r="M27" s="30" t="str">
        <f>'[1]2'!T24</f>
        <v>нд</v>
      </c>
      <c r="N27" s="30" t="s">
        <v>47</v>
      </c>
      <c r="O27" s="30" t="s">
        <v>47</v>
      </c>
      <c r="P27" s="30" t="s">
        <v>47</v>
      </c>
      <c r="Q27" s="30" t="s">
        <v>47</v>
      </c>
      <c r="R27" s="30" t="s">
        <v>47</v>
      </c>
      <c r="S27" s="30" t="s">
        <v>47</v>
      </c>
      <c r="T27" s="30" t="s">
        <v>47</v>
      </c>
      <c r="U27" s="30" t="s">
        <v>47</v>
      </c>
      <c r="V27" s="30" t="s">
        <v>47</v>
      </c>
      <c r="W27" s="30" t="s">
        <v>47</v>
      </c>
      <c r="X27" s="30" t="s">
        <v>47</v>
      </c>
      <c r="Y27" s="30" t="s">
        <v>47</v>
      </c>
      <c r="Z27" s="30" t="s">
        <v>47</v>
      </c>
      <c r="AA27" s="30" t="s">
        <v>47</v>
      </c>
      <c r="AB27" s="30" t="s">
        <v>47</v>
      </c>
      <c r="AC27" s="30" t="s">
        <v>47</v>
      </c>
      <c r="AD27" s="30" t="s">
        <v>47</v>
      </c>
      <c r="AE27" s="30" t="s">
        <v>47</v>
      </c>
      <c r="AF27" s="30" t="s">
        <v>47</v>
      </c>
      <c r="AG27" s="30" t="s">
        <v>47</v>
      </c>
      <c r="AH27" s="30" t="s">
        <v>47</v>
      </c>
      <c r="AI27" s="30" t="s">
        <v>47</v>
      </c>
      <c r="AJ27" s="30" t="s">
        <v>47</v>
      </c>
      <c r="AK27" s="60"/>
    </row>
    <row r="28" spans="1:65" ht="39" x14ac:dyDescent="0.25">
      <c r="A28" s="22" t="s">
        <v>67</v>
      </c>
      <c r="B28" s="33" t="s">
        <v>68</v>
      </c>
      <c r="C28" s="24" t="s">
        <v>46</v>
      </c>
      <c r="D28" s="30" t="str">
        <f>'[1]2'!D25</f>
        <v>нд</v>
      </c>
      <c r="E28" s="32" t="str">
        <f>'[1]2'!E25</f>
        <v>нд</v>
      </c>
      <c r="F28" s="32" t="str">
        <f>'[1]2'!F25</f>
        <v>нд</v>
      </c>
      <c r="G28" s="32" t="str">
        <f>'[1]2'!G25</f>
        <v>нд</v>
      </c>
      <c r="H28" s="28" t="s">
        <v>47</v>
      </c>
      <c r="I28" s="30" t="s">
        <v>47</v>
      </c>
      <c r="J28" s="30" t="s">
        <v>47</v>
      </c>
      <c r="K28" s="30" t="str">
        <f>'[1]2'!T25</f>
        <v>нд</v>
      </c>
      <c r="L28" s="30" t="s">
        <v>47</v>
      </c>
      <c r="M28" s="30" t="str">
        <f>'[1]2'!T25</f>
        <v>нд</v>
      </c>
      <c r="N28" s="30" t="s">
        <v>47</v>
      </c>
      <c r="O28" s="30" t="s">
        <v>47</v>
      </c>
      <c r="P28" s="30" t="s">
        <v>47</v>
      </c>
      <c r="Q28" s="30" t="s">
        <v>47</v>
      </c>
      <c r="R28" s="30" t="s">
        <v>47</v>
      </c>
      <c r="S28" s="30" t="s">
        <v>47</v>
      </c>
      <c r="T28" s="30" t="s">
        <v>47</v>
      </c>
      <c r="U28" s="30" t="s">
        <v>47</v>
      </c>
      <c r="V28" s="30" t="s">
        <v>47</v>
      </c>
      <c r="W28" s="30" t="s">
        <v>47</v>
      </c>
      <c r="X28" s="30" t="s">
        <v>47</v>
      </c>
      <c r="Y28" s="30" t="s">
        <v>47</v>
      </c>
      <c r="Z28" s="30" t="s">
        <v>47</v>
      </c>
      <c r="AA28" s="30" t="s">
        <v>47</v>
      </c>
      <c r="AB28" s="30" t="s">
        <v>47</v>
      </c>
      <c r="AC28" s="30" t="s">
        <v>47</v>
      </c>
      <c r="AD28" s="30" t="s">
        <v>47</v>
      </c>
      <c r="AE28" s="30" t="s">
        <v>47</v>
      </c>
      <c r="AF28" s="30" t="s">
        <v>47</v>
      </c>
      <c r="AG28" s="30" t="s">
        <v>47</v>
      </c>
      <c r="AH28" s="30" t="s">
        <v>47</v>
      </c>
      <c r="AI28" s="30" t="s">
        <v>47</v>
      </c>
      <c r="AJ28" s="30" t="s">
        <v>47</v>
      </c>
      <c r="AK28" s="60"/>
    </row>
    <row r="29" spans="1:65" s="35" customFormat="1" ht="25.5" x14ac:dyDescent="0.25">
      <c r="A29" s="22" t="s">
        <v>69</v>
      </c>
      <c r="B29" s="23" t="s">
        <v>70</v>
      </c>
      <c r="C29" s="24" t="s">
        <v>46</v>
      </c>
      <c r="D29" s="30" t="str">
        <f>'[1]2'!D26</f>
        <v>нд</v>
      </c>
      <c r="E29" s="32" t="str">
        <f>'[1]2'!E26</f>
        <v>нд</v>
      </c>
      <c r="F29" s="32" t="str">
        <f>'[1]2'!F26</f>
        <v>нд</v>
      </c>
      <c r="G29" s="32" t="str">
        <f>'[1]2'!G26</f>
        <v>нд</v>
      </c>
      <c r="H29" s="28">
        <f>'[1]2'!H26/1.2</f>
        <v>94.475699999999989</v>
      </c>
      <c r="I29" s="30" t="s">
        <v>47</v>
      </c>
      <c r="J29" s="30" t="s">
        <v>47</v>
      </c>
      <c r="K29" s="30">
        <f>K30+K32+K34+K36+K38+K40+K42</f>
        <v>94.475699999999989</v>
      </c>
      <c r="L29" s="28" t="s">
        <v>47</v>
      </c>
      <c r="M29" s="30">
        <f>M37+M41+M42</f>
        <v>10.1205</v>
      </c>
      <c r="N29" s="30">
        <f>N30+N43+N34</f>
        <v>41.448999999999998</v>
      </c>
      <c r="O29" s="30">
        <f>O32+O38+O42</f>
        <v>42.906199999999998</v>
      </c>
      <c r="P29" s="30">
        <f>P30+P32+P42</f>
        <v>26.180500000000002</v>
      </c>
      <c r="Q29" s="30" t="s">
        <v>47</v>
      </c>
      <c r="R29" s="30" t="s">
        <v>47</v>
      </c>
      <c r="S29" s="30">
        <f>S30+S42</f>
        <v>21.953900000000001</v>
      </c>
      <c r="T29" s="30">
        <f>T32</f>
        <v>4.2266000000000004</v>
      </c>
      <c r="U29" s="30" t="s">
        <v>47</v>
      </c>
      <c r="V29" s="30" t="s">
        <v>47</v>
      </c>
      <c r="W29" s="30" t="s">
        <v>47</v>
      </c>
      <c r="X29" s="30" t="s">
        <v>47</v>
      </c>
      <c r="Y29" s="30" t="s">
        <v>47</v>
      </c>
      <c r="Z29" s="30" t="s">
        <v>47</v>
      </c>
      <c r="AA29" s="30" t="s">
        <v>47</v>
      </c>
      <c r="AB29" s="30" t="s">
        <v>47</v>
      </c>
      <c r="AC29" s="30">
        <f>AC30+AC32+AC34+AC36+AC38+AC40+AC42</f>
        <v>94.4756</v>
      </c>
      <c r="AD29" s="30">
        <f>AD30+AD32+AD42</f>
        <v>26.180900000000001</v>
      </c>
      <c r="AE29" s="30" t="s">
        <v>47</v>
      </c>
      <c r="AF29" s="30" t="s">
        <v>47</v>
      </c>
      <c r="AG29" s="30" t="s">
        <v>47</v>
      </c>
      <c r="AH29" s="30" t="s">
        <v>47</v>
      </c>
      <c r="AI29" s="30">
        <f t="shared" ref="AI29:AJ42" si="0">AC29</f>
        <v>94.4756</v>
      </c>
      <c r="AJ29" s="30">
        <f>AD29</f>
        <v>26.180900000000001</v>
      </c>
      <c r="AK29" s="60"/>
      <c r="AL29" s="34"/>
      <c r="AM29" s="34"/>
      <c r="AN29" s="34"/>
    </row>
    <row r="30" spans="1:65" s="35" customFormat="1" ht="25.5" x14ac:dyDescent="0.25">
      <c r="A30" s="22" t="s">
        <v>71</v>
      </c>
      <c r="B30" s="36" t="s">
        <v>72</v>
      </c>
      <c r="C30" s="31" t="s">
        <v>46</v>
      </c>
      <c r="D30" s="30" t="str">
        <f>'[1]2'!D27</f>
        <v>нд</v>
      </c>
      <c r="E30" s="32" t="str">
        <f>'[1]2'!E27</f>
        <v>нд</v>
      </c>
      <c r="F30" s="32" t="str">
        <f>'[1]2'!F27</f>
        <v>нд</v>
      </c>
      <c r="G30" s="32" t="str">
        <f>'[1]2'!G27</f>
        <v>нд</v>
      </c>
      <c r="H30" s="28">
        <f>'[1]2'!H27/1.2</f>
        <v>7.8593999999999999</v>
      </c>
      <c r="I30" s="30" t="s">
        <v>47</v>
      </c>
      <c r="J30" s="30" t="s">
        <v>47</v>
      </c>
      <c r="K30" s="30">
        <f>K31</f>
        <v>7.8593999999999999</v>
      </c>
      <c r="L30" s="30" t="s">
        <v>47</v>
      </c>
      <c r="M30" s="30" t="s">
        <v>47</v>
      </c>
      <c r="N30" s="30">
        <f>N31</f>
        <v>7.8593999999999999</v>
      </c>
      <c r="O30" s="30" t="s">
        <v>47</v>
      </c>
      <c r="P30" s="30">
        <f>P31</f>
        <v>6.1544999999999996</v>
      </c>
      <c r="Q30" s="30" t="s">
        <v>47</v>
      </c>
      <c r="R30" s="30" t="s">
        <v>47</v>
      </c>
      <c r="S30" s="30">
        <f>S31</f>
        <v>6.1544999999999996</v>
      </c>
      <c r="T30" s="30" t="s">
        <v>47</v>
      </c>
      <c r="U30" s="30" t="s">
        <v>47</v>
      </c>
      <c r="V30" s="30" t="s">
        <v>47</v>
      </c>
      <c r="W30" s="30" t="s">
        <v>47</v>
      </c>
      <c r="X30" s="30" t="s">
        <v>47</v>
      </c>
      <c r="Y30" s="30" t="s">
        <v>47</v>
      </c>
      <c r="Z30" s="30" t="s">
        <v>47</v>
      </c>
      <c r="AA30" s="30" t="s">
        <v>47</v>
      </c>
      <c r="AB30" s="30" t="s">
        <v>47</v>
      </c>
      <c r="AC30" s="30">
        <f>SUM(AC31:AC31)</f>
        <v>7.8593999999999999</v>
      </c>
      <c r="AD30" s="30">
        <f>AD31</f>
        <v>6.1544999999999996</v>
      </c>
      <c r="AE30" s="30" t="s">
        <v>47</v>
      </c>
      <c r="AF30" s="30" t="s">
        <v>47</v>
      </c>
      <c r="AG30" s="30" t="s">
        <v>47</v>
      </c>
      <c r="AH30" s="30" t="s">
        <v>47</v>
      </c>
      <c r="AI30" s="30">
        <f t="shared" si="0"/>
        <v>7.8593999999999999</v>
      </c>
      <c r="AJ30" s="30">
        <f t="shared" si="0"/>
        <v>6.1544999999999996</v>
      </c>
      <c r="AK30" s="60"/>
      <c r="AL30" s="34"/>
      <c r="AM30" s="34"/>
      <c r="AN30" s="34"/>
    </row>
    <row r="31" spans="1:65" s="37" customFormat="1" ht="33.75" customHeight="1" x14ac:dyDescent="0.25">
      <c r="A31" s="22" t="s">
        <v>73</v>
      </c>
      <c r="B31" s="36" t="s">
        <v>74</v>
      </c>
      <c r="C31" s="31" t="s">
        <v>75</v>
      </c>
      <c r="D31" s="30" t="s">
        <v>47</v>
      </c>
      <c r="E31" s="32">
        <v>2021</v>
      </c>
      <c r="F31" s="32">
        <v>2023</v>
      </c>
      <c r="G31" s="32" t="s">
        <v>47</v>
      </c>
      <c r="H31" s="30">
        <f>'[1]2'!H28/1.2</f>
        <v>7.8593999999999999</v>
      </c>
      <c r="I31" s="30" t="s">
        <v>47</v>
      </c>
      <c r="J31" s="30" t="s">
        <v>47</v>
      </c>
      <c r="K31" s="30">
        <f>'[1]2'!T28/1.2</f>
        <v>7.8593999999999999</v>
      </c>
      <c r="L31" s="30" t="s">
        <v>47</v>
      </c>
      <c r="M31" s="30" t="s">
        <v>47</v>
      </c>
      <c r="N31" s="30">
        <f>K31</f>
        <v>7.8593999999999999</v>
      </c>
      <c r="O31" s="30" t="s">
        <v>47</v>
      </c>
      <c r="P31" s="30">
        <f>S31</f>
        <v>6.1544999999999996</v>
      </c>
      <c r="Q31" s="30" t="s">
        <v>47</v>
      </c>
      <c r="R31" s="30" t="s">
        <v>47</v>
      </c>
      <c r="S31" s="30">
        <v>6.1544999999999996</v>
      </c>
      <c r="T31" s="30" t="s">
        <v>47</v>
      </c>
      <c r="U31" s="30" t="s">
        <v>47</v>
      </c>
      <c r="V31" s="30" t="s">
        <v>47</v>
      </c>
      <c r="W31" s="30" t="s">
        <v>47</v>
      </c>
      <c r="X31" s="30" t="s">
        <v>47</v>
      </c>
      <c r="Y31" s="30" t="s">
        <v>47</v>
      </c>
      <c r="Z31" s="30" t="s">
        <v>47</v>
      </c>
      <c r="AA31" s="30" t="s">
        <v>47</v>
      </c>
      <c r="AB31" s="30" t="s">
        <v>47</v>
      </c>
      <c r="AC31" s="30">
        <f>'[1]2'!AL28/1.2</f>
        <v>7.8593999999999999</v>
      </c>
      <c r="AD31" s="30">
        <v>6.1544999999999996</v>
      </c>
      <c r="AE31" s="30" t="s">
        <v>47</v>
      </c>
      <c r="AF31" s="30" t="s">
        <v>47</v>
      </c>
      <c r="AG31" s="30" t="s">
        <v>47</v>
      </c>
      <c r="AH31" s="30" t="s">
        <v>47</v>
      </c>
      <c r="AI31" s="30">
        <f t="shared" si="0"/>
        <v>7.8593999999999999</v>
      </c>
      <c r="AJ31" s="30">
        <f t="shared" si="0"/>
        <v>6.1544999999999996</v>
      </c>
      <c r="AK31" s="60"/>
    </row>
    <row r="32" spans="1:65" s="35" customFormat="1" ht="33.75" customHeight="1" x14ac:dyDescent="0.25">
      <c r="A32" s="22" t="s">
        <v>76</v>
      </c>
      <c r="B32" s="36" t="s">
        <v>77</v>
      </c>
      <c r="C32" s="31" t="s">
        <v>46</v>
      </c>
      <c r="D32" s="30" t="str">
        <f>'[1]2'!D29</f>
        <v>нд</v>
      </c>
      <c r="E32" s="32" t="s">
        <v>47</v>
      </c>
      <c r="F32" s="32" t="s">
        <v>47</v>
      </c>
      <c r="G32" s="32" t="s">
        <v>47</v>
      </c>
      <c r="H32" s="30">
        <f>'[1]2'!H29/1.2</f>
        <v>8.8424999999999994</v>
      </c>
      <c r="I32" s="30" t="s">
        <v>47</v>
      </c>
      <c r="J32" s="30" t="s">
        <v>47</v>
      </c>
      <c r="K32" s="30">
        <f>K33</f>
        <v>8.8424999999999994</v>
      </c>
      <c r="L32" s="30" t="s">
        <v>47</v>
      </c>
      <c r="M32" s="30" t="s">
        <v>47</v>
      </c>
      <c r="N32" s="30" t="s">
        <v>47</v>
      </c>
      <c r="O32" s="30">
        <f>O33</f>
        <v>8.8424999999999994</v>
      </c>
      <c r="P32" s="30">
        <f>P33</f>
        <v>4.2266000000000004</v>
      </c>
      <c r="Q32" s="30" t="s">
        <v>47</v>
      </c>
      <c r="R32" s="30" t="s">
        <v>47</v>
      </c>
      <c r="S32" s="30" t="s">
        <v>47</v>
      </c>
      <c r="T32" s="30">
        <f>T33</f>
        <v>4.2266000000000004</v>
      </c>
      <c r="U32" s="30" t="s">
        <v>47</v>
      </c>
      <c r="V32" s="30" t="s">
        <v>47</v>
      </c>
      <c r="W32" s="30" t="s">
        <v>47</v>
      </c>
      <c r="X32" s="30" t="s">
        <v>47</v>
      </c>
      <c r="Y32" s="30" t="s">
        <v>47</v>
      </c>
      <c r="Z32" s="30" t="s">
        <v>47</v>
      </c>
      <c r="AA32" s="30" t="s">
        <v>47</v>
      </c>
      <c r="AB32" s="30" t="s">
        <v>47</v>
      </c>
      <c r="AC32" s="30">
        <f>SUM(AC33:AC33)</f>
        <v>8.8424999999999994</v>
      </c>
      <c r="AD32" s="30">
        <f>'[1]2'!AN29/1.2</f>
        <v>4.2266000000000004</v>
      </c>
      <c r="AE32" s="30" t="s">
        <v>47</v>
      </c>
      <c r="AF32" s="30" t="s">
        <v>47</v>
      </c>
      <c r="AG32" s="30" t="s">
        <v>47</v>
      </c>
      <c r="AH32" s="30" t="s">
        <v>47</v>
      </c>
      <c r="AI32" s="30">
        <f t="shared" si="0"/>
        <v>8.8424999999999994</v>
      </c>
      <c r="AJ32" s="30">
        <f t="shared" si="0"/>
        <v>4.2266000000000004</v>
      </c>
      <c r="AK32" s="60"/>
      <c r="AL32" s="34"/>
      <c r="AM32" s="34"/>
      <c r="AN32" s="34"/>
    </row>
    <row r="33" spans="1:40" s="37" customFormat="1" ht="33.75" customHeight="1" x14ac:dyDescent="0.25">
      <c r="A33" s="22" t="s">
        <v>78</v>
      </c>
      <c r="B33" s="36" t="s">
        <v>77</v>
      </c>
      <c r="C33" s="31" t="s">
        <v>79</v>
      </c>
      <c r="D33" s="30" t="s">
        <v>47</v>
      </c>
      <c r="E33" s="32">
        <v>2021</v>
      </c>
      <c r="F33" s="32">
        <v>2023</v>
      </c>
      <c r="G33" s="32" t="s">
        <v>47</v>
      </c>
      <c r="H33" s="30">
        <f>'[1]2'!H30/1.2</f>
        <v>8.8424999999999994</v>
      </c>
      <c r="I33" s="30" t="s">
        <v>47</v>
      </c>
      <c r="J33" s="30" t="s">
        <v>47</v>
      </c>
      <c r="K33" s="30">
        <f>'[1]2'!T30/1.2</f>
        <v>8.8424999999999994</v>
      </c>
      <c r="L33" s="30" t="s">
        <v>47</v>
      </c>
      <c r="M33" s="30" t="s">
        <v>47</v>
      </c>
      <c r="N33" s="30" t="s">
        <v>47</v>
      </c>
      <c r="O33" s="30">
        <f>K33</f>
        <v>8.8424999999999994</v>
      </c>
      <c r="P33" s="30">
        <f>T33</f>
        <v>4.2266000000000004</v>
      </c>
      <c r="Q33" s="30" t="s">
        <v>47</v>
      </c>
      <c r="R33" s="30" t="s">
        <v>47</v>
      </c>
      <c r="S33" s="30" t="s">
        <v>47</v>
      </c>
      <c r="T33" s="30">
        <v>4.2266000000000004</v>
      </c>
      <c r="U33" s="30" t="s">
        <v>47</v>
      </c>
      <c r="V33" s="30" t="s">
        <v>47</v>
      </c>
      <c r="W33" s="30" t="s">
        <v>47</v>
      </c>
      <c r="X33" s="30" t="s">
        <v>47</v>
      </c>
      <c r="Y33" s="30" t="s">
        <v>47</v>
      </c>
      <c r="Z33" s="30" t="s">
        <v>47</v>
      </c>
      <c r="AA33" s="30" t="s">
        <v>47</v>
      </c>
      <c r="AB33" s="30" t="s">
        <v>47</v>
      </c>
      <c r="AC33" s="30">
        <f>'[1]2'!AL30/1.2</f>
        <v>8.8424999999999994</v>
      </c>
      <c r="AD33" s="30">
        <f>'[1]2'!AN30/1.2</f>
        <v>4.2266000000000004</v>
      </c>
      <c r="AE33" s="30" t="s">
        <v>47</v>
      </c>
      <c r="AF33" s="30" t="s">
        <v>47</v>
      </c>
      <c r="AG33" s="30" t="s">
        <v>47</v>
      </c>
      <c r="AH33" s="30" t="s">
        <v>47</v>
      </c>
      <c r="AI33" s="30">
        <f t="shared" si="0"/>
        <v>8.8424999999999994</v>
      </c>
      <c r="AJ33" s="30">
        <f t="shared" si="0"/>
        <v>4.2266000000000004</v>
      </c>
      <c r="AK33" s="60"/>
    </row>
    <row r="34" spans="1:40" s="35" customFormat="1" ht="25.5" x14ac:dyDescent="0.25">
      <c r="A34" s="22" t="s">
        <v>80</v>
      </c>
      <c r="B34" s="36" t="s">
        <v>81</v>
      </c>
      <c r="C34" s="31" t="s">
        <v>46</v>
      </c>
      <c r="D34" s="30" t="str">
        <f>'[1]2'!D31</f>
        <v>нд</v>
      </c>
      <c r="E34" s="32" t="s">
        <v>47</v>
      </c>
      <c r="F34" s="32" t="s">
        <v>47</v>
      </c>
      <c r="G34" s="32" t="s">
        <v>47</v>
      </c>
      <c r="H34" s="30">
        <f>'[1]2'!H31/1.2</f>
        <v>3.5842999999999998</v>
      </c>
      <c r="I34" s="30" t="s">
        <v>47</v>
      </c>
      <c r="J34" s="30" t="s">
        <v>47</v>
      </c>
      <c r="K34" s="30">
        <f>K35</f>
        <v>3.5842999999999998</v>
      </c>
      <c r="L34" s="30" t="s">
        <v>47</v>
      </c>
      <c r="M34" s="30" t="s">
        <v>47</v>
      </c>
      <c r="N34" s="30">
        <f>N35</f>
        <v>3.5842999999999998</v>
      </c>
      <c r="O34" s="30" t="s">
        <v>47</v>
      </c>
      <c r="P34" s="30" t="s">
        <v>47</v>
      </c>
      <c r="Q34" s="30" t="s">
        <v>47</v>
      </c>
      <c r="R34" s="30" t="s">
        <v>47</v>
      </c>
      <c r="S34" s="30" t="s">
        <v>47</v>
      </c>
      <c r="T34" s="30" t="s">
        <v>47</v>
      </c>
      <c r="U34" s="30" t="s">
        <v>47</v>
      </c>
      <c r="V34" s="30" t="s">
        <v>47</v>
      </c>
      <c r="W34" s="30" t="s">
        <v>47</v>
      </c>
      <c r="X34" s="30" t="s">
        <v>47</v>
      </c>
      <c r="Y34" s="30" t="s">
        <v>47</v>
      </c>
      <c r="Z34" s="30" t="s">
        <v>47</v>
      </c>
      <c r="AA34" s="30" t="s">
        <v>47</v>
      </c>
      <c r="AB34" s="30" t="s">
        <v>47</v>
      </c>
      <c r="AC34" s="30">
        <f>SUM(AC35:AC35)</f>
        <v>3.5842999999999998</v>
      </c>
      <c r="AD34" s="30" t="s">
        <v>47</v>
      </c>
      <c r="AE34" s="30" t="s">
        <v>47</v>
      </c>
      <c r="AF34" s="30" t="s">
        <v>47</v>
      </c>
      <c r="AG34" s="30" t="s">
        <v>47</v>
      </c>
      <c r="AH34" s="30" t="s">
        <v>47</v>
      </c>
      <c r="AI34" s="30">
        <f t="shared" si="0"/>
        <v>3.5842999999999998</v>
      </c>
      <c r="AJ34" s="30" t="str">
        <f t="shared" si="0"/>
        <v>нд</v>
      </c>
      <c r="AK34" s="60"/>
      <c r="AL34" s="34"/>
      <c r="AM34" s="34"/>
      <c r="AN34" s="34"/>
    </row>
    <row r="35" spans="1:40" s="37" customFormat="1" x14ac:dyDescent="0.25">
      <c r="A35" s="22" t="s">
        <v>82</v>
      </c>
      <c r="B35" s="36" t="s">
        <v>83</v>
      </c>
      <c r="C35" s="31" t="s">
        <v>84</v>
      </c>
      <c r="D35" s="30" t="s">
        <v>47</v>
      </c>
      <c r="E35" s="32">
        <v>2021</v>
      </c>
      <c r="F35" s="32">
        <v>2023</v>
      </c>
      <c r="G35" s="32" t="s">
        <v>47</v>
      </c>
      <c r="H35" s="30">
        <f>'[1]2'!H32/1.2</f>
        <v>3.5842999999999998</v>
      </c>
      <c r="I35" s="30" t="s">
        <v>47</v>
      </c>
      <c r="J35" s="30" t="s">
        <v>47</v>
      </c>
      <c r="K35" s="30">
        <f>'[1]2'!T32/1.2</f>
        <v>3.5842999999999998</v>
      </c>
      <c r="L35" s="30" t="s">
        <v>47</v>
      </c>
      <c r="M35" s="30" t="s">
        <v>47</v>
      </c>
      <c r="N35" s="30">
        <f>K35</f>
        <v>3.5842999999999998</v>
      </c>
      <c r="O35" s="30" t="s">
        <v>47</v>
      </c>
      <c r="P35" s="30" t="s">
        <v>47</v>
      </c>
      <c r="Q35" s="30" t="s">
        <v>47</v>
      </c>
      <c r="R35" s="30" t="s">
        <v>47</v>
      </c>
      <c r="S35" s="30" t="s">
        <v>47</v>
      </c>
      <c r="T35" s="30" t="s">
        <v>47</v>
      </c>
      <c r="U35" s="30" t="s">
        <v>47</v>
      </c>
      <c r="V35" s="30" t="s">
        <v>47</v>
      </c>
      <c r="W35" s="30" t="s">
        <v>47</v>
      </c>
      <c r="X35" s="30" t="s">
        <v>47</v>
      </c>
      <c r="Y35" s="30" t="s">
        <v>47</v>
      </c>
      <c r="Z35" s="30" t="s">
        <v>47</v>
      </c>
      <c r="AA35" s="30" t="s">
        <v>47</v>
      </c>
      <c r="AB35" s="30" t="s">
        <v>47</v>
      </c>
      <c r="AC35" s="30">
        <f>'[1]2'!AL32/1.2</f>
        <v>3.5842999999999998</v>
      </c>
      <c r="AD35" s="30" t="s">
        <v>47</v>
      </c>
      <c r="AE35" s="30" t="s">
        <v>47</v>
      </c>
      <c r="AF35" s="30" t="s">
        <v>47</v>
      </c>
      <c r="AG35" s="30" t="s">
        <v>47</v>
      </c>
      <c r="AH35" s="30" t="s">
        <v>47</v>
      </c>
      <c r="AI35" s="30">
        <f t="shared" si="0"/>
        <v>3.5842999999999998</v>
      </c>
      <c r="AJ35" s="30" t="str">
        <f t="shared" si="0"/>
        <v>нд</v>
      </c>
      <c r="AK35" s="60"/>
    </row>
    <row r="36" spans="1:40" s="35" customFormat="1" ht="25.5" x14ac:dyDescent="0.25">
      <c r="A36" s="22" t="s">
        <v>85</v>
      </c>
      <c r="B36" s="36" t="s">
        <v>86</v>
      </c>
      <c r="C36" s="31" t="s">
        <v>46</v>
      </c>
      <c r="D36" s="30" t="str">
        <f>'[1]2'!D33</f>
        <v>нд</v>
      </c>
      <c r="E36" s="32" t="s">
        <v>47</v>
      </c>
      <c r="F36" s="32" t="s">
        <v>47</v>
      </c>
      <c r="G36" s="32" t="s">
        <v>47</v>
      </c>
      <c r="H36" s="30">
        <f>'[1]2'!H33/1.2</f>
        <v>0.9536</v>
      </c>
      <c r="I36" s="30" t="s">
        <v>47</v>
      </c>
      <c r="J36" s="30" t="s">
        <v>47</v>
      </c>
      <c r="K36" s="30">
        <f>K37</f>
        <v>0.9536</v>
      </c>
      <c r="L36" s="30" t="s">
        <v>47</v>
      </c>
      <c r="M36" s="30">
        <f>M37</f>
        <v>0.9536</v>
      </c>
      <c r="N36" s="30" t="s">
        <v>47</v>
      </c>
      <c r="O36" s="30" t="s">
        <v>47</v>
      </c>
      <c r="P36" s="30" t="s">
        <v>47</v>
      </c>
      <c r="Q36" s="30" t="s">
        <v>47</v>
      </c>
      <c r="R36" s="30" t="s">
        <v>47</v>
      </c>
      <c r="S36" s="30" t="s">
        <v>47</v>
      </c>
      <c r="T36" s="30" t="s">
        <v>47</v>
      </c>
      <c r="U36" s="30" t="s">
        <v>47</v>
      </c>
      <c r="V36" s="30" t="s">
        <v>47</v>
      </c>
      <c r="W36" s="30" t="s">
        <v>47</v>
      </c>
      <c r="X36" s="30" t="s">
        <v>47</v>
      </c>
      <c r="Y36" s="30" t="s">
        <v>47</v>
      </c>
      <c r="Z36" s="30" t="s">
        <v>47</v>
      </c>
      <c r="AA36" s="30" t="s">
        <v>47</v>
      </c>
      <c r="AB36" s="30" t="s">
        <v>47</v>
      </c>
      <c r="AC36" s="30">
        <f>SUM(AC37:AC37)</f>
        <v>0.9536</v>
      </c>
      <c r="AD36" s="30" t="s">
        <v>47</v>
      </c>
      <c r="AE36" s="30" t="s">
        <v>47</v>
      </c>
      <c r="AF36" s="30" t="s">
        <v>47</v>
      </c>
      <c r="AG36" s="30" t="s">
        <v>47</v>
      </c>
      <c r="AH36" s="30" t="s">
        <v>47</v>
      </c>
      <c r="AI36" s="30">
        <f t="shared" si="0"/>
        <v>0.9536</v>
      </c>
      <c r="AJ36" s="30" t="str">
        <f t="shared" si="0"/>
        <v>нд</v>
      </c>
      <c r="AK36" s="60"/>
      <c r="AL36" s="34"/>
      <c r="AM36" s="34"/>
      <c r="AN36" s="34"/>
    </row>
    <row r="37" spans="1:40" s="37" customFormat="1" x14ac:dyDescent="0.25">
      <c r="A37" s="22" t="s">
        <v>87</v>
      </c>
      <c r="B37" s="36" t="s">
        <v>88</v>
      </c>
      <c r="C37" s="31" t="s">
        <v>89</v>
      </c>
      <c r="D37" s="30" t="s">
        <v>47</v>
      </c>
      <c r="E37" s="32">
        <v>2021</v>
      </c>
      <c r="F37" s="32">
        <v>2023</v>
      </c>
      <c r="G37" s="32" t="s">
        <v>47</v>
      </c>
      <c r="H37" s="30">
        <f>'[1]2'!H34/1.2</f>
        <v>0.9536</v>
      </c>
      <c r="I37" s="30" t="s">
        <v>47</v>
      </c>
      <c r="J37" s="30" t="s">
        <v>47</v>
      </c>
      <c r="K37" s="30">
        <f>'[1]2'!T34/1.2</f>
        <v>0.9536</v>
      </c>
      <c r="L37" s="30" t="s">
        <v>47</v>
      </c>
      <c r="M37" s="30">
        <f>K37</f>
        <v>0.9536</v>
      </c>
      <c r="N37" s="30" t="s">
        <v>47</v>
      </c>
      <c r="O37" s="30" t="s">
        <v>47</v>
      </c>
      <c r="P37" s="30" t="s">
        <v>47</v>
      </c>
      <c r="Q37" s="30" t="s">
        <v>47</v>
      </c>
      <c r="R37" s="30" t="s">
        <v>47</v>
      </c>
      <c r="S37" s="30" t="s">
        <v>47</v>
      </c>
      <c r="T37" s="30" t="s">
        <v>47</v>
      </c>
      <c r="U37" s="30" t="s">
        <v>47</v>
      </c>
      <c r="V37" s="30" t="s">
        <v>47</v>
      </c>
      <c r="W37" s="30" t="s">
        <v>47</v>
      </c>
      <c r="X37" s="30" t="s">
        <v>47</v>
      </c>
      <c r="Y37" s="30" t="s">
        <v>47</v>
      </c>
      <c r="Z37" s="30" t="s">
        <v>47</v>
      </c>
      <c r="AA37" s="30" t="s">
        <v>47</v>
      </c>
      <c r="AB37" s="30" t="s">
        <v>47</v>
      </c>
      <c r="AC37" s="30">
        <f>'[1]2'!AL34/1.2</f>
        <v>0.9536</v>
      </c>
      <c r="AD37" s="30" t="s">
        <v>47</v>
      </c>
      <c r="AE37" s="30" t="s">
        <v>47</v>
      </c>
      <c r="AF37" s="30" t="s">
        <v>47</v>
      </c>
      <c r="AG37" s="30" t="s">
        <v>47</v>
      </c>
      <c r="AH37" s="30" t="s">
        <v>47</v>
      </c>
      <c r="AI37" s="30">
        <f t="shared" si="0"/>
        <v>0.9536</v>
      </c>
      <c r="AJ37" s="30" t="str">
        <f t="shared" si="0"/>
        <v>нд</v>
      </c>
      <c r="AK37" s="60"/>
    </row>
    <row r="38" spans="1:40" s="35" customFormat="1" ht="25.5" x14ac:dyDescent="0.25">
      <c r="A38" s="22" t="s">
        <v>90</v>
      </c>
      <c r="B38" s="38" t="s">
        <v>91</v>
      </c>
      <c r="C38" s="31" t="s">
        <v>46</v>
      </c>
      <c r="D38" s="30" t="str">
        <f>'[1]2'!D35</f>
        <v>нд</v>
      </c>
      <c r="E38" s="32" t="s">
        <v>47</v>
      </c>
      <c r="F38" s="32" t="s">
        <v>47</v>
      </c>
      <c r="G38" s="32" t="s">
        <v>47</v>
      </c>
      <c r="H38" s="30">
        <f>'[1]2'!H35/1.2</f>
        <v>21.463699999999999</v>
      </c>
      <c r="I38" s="30" t="s">
        <v>47</v>
      </c>
      <c r="J38" s="30" t="s">
        <v>47</v>
      </c>
      <c r="K38" s="30">
        <f>K39</f>
        <v>21.463699999999999</v>
      </c>
      <c r="L38" s="30" t="s">
        <v>47</v>
      </c>
      <c r="M38" s="30" t="s">
        <v>47</v>
      </c>
      <c r="N38" s="30" t="s">
        <v>47</v>
      </c>
      <c r="O38" s="30">
        <f>O39</f>
        <v>21.463699999999999</v>
      </c>
      <c r="P38" s="30" t="s">
        <v>47</v>
      </c>
      <c r="Q38" s="30" t="s">
        <v>47</v>
      </c>
      <c r="R38" s="30" t="s">
        <v>47</v>
      </c>
      <c r="S38" s="30" t="s">
        <v>47</v>
      </c>
      <c r="T38" s="30" t="s">
        <v>47</v>
      </c>
      <c r="U38" s="30" t="s">
        <v>47</v>
      </c>
      <c r="V38" s="30" t="s">
        <v>47</v>
      </c>
      <c r="W38" s="30" t="s">
        <v>47</v>
      </c>
      <c r="X38" s="30" t="s">
        <v>47</v>
      </c>
      <c r="Y38" s="30" t="s">
        <v>47</v>
      </c>
      <c r="Z38" s="30" t="s">
        <v>47</v>
      </c>
      <c r="AA38" s="30" t="s">
        <v>47</v>
      </c>
      <c r="AB38" s="30" t="s">
        <v>47</v>
      </c>
      <c r="AC38" s="30">
        <f>SUM(AC39:AC39)</f>
        <v>21.463699999999999</v>
      </c>
      <c r="AD38" s="30" t="s">
        <v>47</v>
      </c>
      <c r="AE38" s="30" t="s">
        <v>47</v>
      </c>
      <c r="AF38" s="30" t="s">
        <v>47</v>
      </c>
      <c r="AG38" s="30" t="s">
        <v>47</v>
      </c>
      <c r="AH38" s="30" t="s">
        <v>47</v>
      </c>
      <c r="AI38" s="30">
        <f t="shared" si="0"/>
        <v>21.463699999999999</v>
      </c>
      <c r="AJ38" s="30" t="str">
        <f t="shared" si="0"/>
        <v>нд</v>
      </c>
      <c r="AK38" s="60"/>
      <c r="AL38" s="34"/>
      <c r="AM38" s="34"/>
      <c r="AN38" s="34"/>
    </row>
    <row r="39" spans="1:40" s="37" customFormat="1" ht="25.5" x14ac:dyDescent="0.25">
      <c r="A39" s="22" t="s">
        <v>92</v>
      </c>
      <c r="B39" s="38" t="s">
        <v>93</v>
      </c>
      <c r="C39" s="31" t="s">
        <v>94</v>
      </c>
      <c r="D39" s="30" t="s">
        <v>47</v>
      </c>
      <c r="E39" s="32">
        <v>2021</v>
      </c>
      <c r="F39" s="32">
        <v>2023</v>
      </c>
      <c r="G39" s="32" t="s">
        <v>47</v>
      </c>
      <c r="H39" s="30">
        <f>'[1]2'!H36/1.2</f>
        <v>21.463699999999999</v>
      </c>
      <c r="I39" s="30" t="s">
        <v>47</v>
      </c>
      <c r="J39" s="30" t="s">
        <v>47</v>
      </c>
      <c r="K39" s="30">
        <f>'[1]2'!T36/1.2</f>
        <v>21.463699999999999</v>
      </c>
      <c r="L39" s="30" t="s">
        <v>47</v>
      </c>
      <c r="M39" s="30" t="s">
        <v>47</v>
      </c>
      <c r="N39" s="30" t="s">
        <v>47</v>
      </c>
      <c r="O39" s="30">
        <f>K39</f>
        <v>21.463699999999999</v>
      </c>
      <c r="P39" s="30" t="s">
        <v>47</v>
      </c>
      <c r="Q39" s="30" t="s">
        <v>47</v>
      </c>
      <c r="R39" s="30" t="s">
        <v>47</v>
      </c>
      <c r="S39" s="30" t="s">
        <v>47</v>
      </c>
      <c r="T39" s="30" t="s">
        <v>47</v>
      </c>
      <c r="U39" s="30" t="s">
        <v>47</v>
      </c>
      <c r="V39" s="30" t="s">
        <v>47</v>
      </c>
      <c r="W39" s="30" t="s">
        <v>47</v>
      </c>
      <c r="X39" s="30" t="s">
        <v>47</v>
      </c>
      <c r="Y39" s="30" t="s">
        <v>47</v>
      </c>
      <c r="Z39" s="30" t="s">
        <v>47</v>
      </c>
      <c r="AA39" s="30" t="s">
        <v>47</v>
      </c>
      <c r="AB39" s="30" t="s">
        <v>47</v>
      </c>
      <c r="AC39" s="30">
        <f>'[1]2'!AL36/1.2</f>
        <v>21.463699999999999</v>
      </c>
      <c r="AD39" s="30" t="s">
        <v>47</v>
      </c>
      <c r="AE39" s="30" t="s">
        <v>47</v>
      </c>
      <c r="AF39" s="30" t="s">
        <v>47</v>
      </c>
      <c r="AG39" s="30" t="s">
        <v>47</v>
      </c>
      <c r="AH39" s="30" t="s">
        <v>47</v>
      </c>
      <c r="AI39" s="30">
        <f t="shared" si="0"/>
        <v>21.463699999999999</v>
      </c>
      <c r="AJ39" s="30" t="str">
        <f t="shared" si="0"/>
        <v>нд</v>
      </c>
      <c r="AK39" s="60"/>
    </row>
    <row r="40" spans="1:40" s="35" customFormat="1" x14ac:dyDescent="0.25">
      <c r="A40" s="22" t="s">
        <v>95</v>
      </c>
      <c r="B40" s="38" t="s">
        <v>96</v>
      </c>
      <c r="C40" s="31" t="s">
        <v>46</v>
      </c>
      <c r="D40" s="30" t="str">
        <f>'[1]2'!D37</f>
        <v>нд</v>
      </c>
      <c r="E40" s="32" t="s">
        <v>47</v>
      </c>
      <c r="F40" s="32" t="s">
        <v>47</v>
      </c>
      <c r="G40" s="32" t="s">
        <v>47</v>
      </c>
      <c r="H40" s="30">
        <f>'[1]2'!H37/1.2</f>
        <v>1.7701</v>
      </c>
      <c r="I40" s="30" t="s">
        <v>47</v>
      </c>
      <c r="J40" s="30" t="s">
        <v>47</v>
      </c>
      <c r="K40" s="30">
        <f>K41</f>
        <v>1.7701</v>
      </c>
      <c r="L40" s="30" t="s">
        <v>47</v>
      </c>
      <c r="M40" s="30">
        <f>M41</f>
        <v>1.7701</v>
      </c>
      <c r="N40" s="30" t="s">
        <v>47</v>
      </c>
      <c r="O40" s="30" t="s">
        <v>47</v>
      </c>
      <c r="P40" s="30" t="s">
        <v>47</v>
      </c>
      <c r="Q40" s="30" t="s">
        <v>47</v>
      </c>
      <c r="R40" s="30" t="s">
        <v>47</v>
      </c>
      <c r="S40" s="30" t="s">
        <v>47</v>
      </c>
      <c r="T40" s="30" t="s">
        <v>47</v>
      </c>
      <c r="U40" s="30" t="s">
        <v>47</v>
      </c>
      <c r="V40" s="30" t="s">
        <v>47</v>
      </c>
      <c r="W40" s="30" t="s">
        <v>47</v>
      </c>
      <c r="X40" s="30" t="s">
        <v>47</v>
      </c>
      <c r="Y40" s="30" t="s">
        <v>47</v>
      </c>
      <c r="Z40" s="30" t="s">
        <v>47</v>
      </c>
      <c r="AA40" s="30" t="s">
        <v>47</v>
      </c>
      <c r="AB40" s="30" t="s">
        <v>47</v>
      </c>
      <c r="AC40" s="30">
        <f>SUM(AC41:AC41)</f>
        <v>1.7701</v>
      </c>
      <c r="AD40" s="30" t="s">
        <v>47</v>
      </c>
      <c r="AE40" s="30" t="s">
        <v>47</v>
      </c>
      <c r="AF40" s="30" t="s">
        <v>47</v>
      </c>
      <c r="AG40" s="30" t="s">
        <v>47</v>
      </c>
      <c r="AH40" s="30" t="s">
        <v>47</v>
      </c>
      <c r="AI40" s="30">
        <f t="shared" si="0"/>
        <v>1.7701</v>
      </c>
      <c r="AJ40" s="30" t="str">
        <f t="shared" si="0"/>
        <v>нд</v>
      </c>
      <c r="AK40" s="60"/>
      <c r="AL40" s="34"/>
      <c r="AM40" s="34"/>
      <c r="AN40" s="34"/>
    </row>
    <row r="41" spans="1:40" s="37" customFormat="1" ht="25.5" x14ac:dyDescent="0.25">
      <c r="A41" s="22" t="s">
        <v>97</v>
      </c>
      <c r="B41" s="38" t="s">
        <v>96</v>
      </c>
      <c r="C41" s="31" t="s">
        <v>98</v>
      </c>
      <c r="D41" s="30" t="s">
        <v>47</v>
      </c>
      <c r="E41" s="32">
        <v>2021</v>
      </c>
      <c r="F41" s="32">
        <v>2023</v>
      </c>
      <c r="G41" s="32" t="s">
        <v>47</v>
      </c>
      <c r="H41" s="30">
        <f>'[1]2'!H38/1.2</f>
        <v>1.7701</v>
      </c>
      <c r="I41" s="30" t="s">
        <v>47</v>
      </c>
      <c r="J41" s="30" t="s">
        <v>47</v>
      </c>
      <c r="K41" s="30">
        <f>'[1]2'!T38/1.2</f>
        <v>1.7701</v>
      </c>
      <c r="L41" s="30" t="s">
        <v>47</v>
      </c>
      <c r="M41" s="30">
        <f>K41</f>
        <v>1.7701</v>
      </c>
      <c r="N41" s="30" t="s">
        <v>47</v>
      </c>
      <c r="O41" s="30" t="s">
        <v>47</v>
      </c>
      <c r="P41" s="30" t="s">
        <v>47</v>
      </c>
      <c r="Q41" s="30" t="s">
        <v>47</v>
      </c>
      <c r="R41" s="30" t="s">
        <v>47</v>
      </c>
      <c r="S41" s="30" t="s">
        <v>47</v>
      </c>
      <c r="T41" s="30" t="s">
        <v>47</v>
      </c>
      <c r="U41" s="30" t="s">
        <v>47</v>
      </c>
      <c r="V41" s="30" t="s">
        <v>47</v>
      </c>
      <c r="W41" s="30" t="s">
        <v>47</v>
      </c>
      <c r="X41" s="30" t="s">
        <v>47</v>
      </c>
      <c r="Y41" s="30" t="s">
        <v>47</v>
      </c>
      <c r="Z41" s="30" t="s">
        <v>47</v>
      </c>
      <c r="AA41" s="30" t="s">
        <v>47</v>
      </c>
      <c r="AB41" s="30" t="s">
        <v>47</v>
      </c>
      <c r="AC41" s="30">
        <f>'[1]2'!AI38/1.2</f>
        <v>1.7701</v>
      </c>
      <c r="AD41" s="30" t="s">
        <v>47</v>
      </c>
      <c r="AE41" s="30" t="s">
        <v>47</v>
      </c>
      <c r="AF41" s="30" t="s">
        <v>47</v>
      </c>
      <c r="AG41" s="30" t="s">
        <v>47</v>
      </c>
      <c r="AH41" s="30" t="s">
        <v>47</v>
      </c>
      <c r="AI41" s="30">
        <f t="shared" si="0"/>
        <v>1.7701</v>
      </c>
      <c r="AJ41" s="30" t="str">
        <f t="shared" si="0"/>
        <v>нд</v>
      </c>
      <c r="AK41" s="60"/>
    </row>
    <row r="42" spans="1:40" s="35" customFormat="1" ht="25.5" customHeight="1" x14ac:dyDescent="0.25">
      <c r="A42" s="22" t="s">
        <v>99</v>
      </c>
      <c r="B42" s="38" t="s">
        <v>100</v>
      </c>
      <c r="C42" s="31" t="s">
        <v>46</v>
      </c>
      <c r="D42" s="30" t="str">
        <f>'[1]2'!D39</f>
        <v>нд</v>
      </c>
      <c r="E42" s="32" t="s">
        <v>47</v>
      </c>
      <c r="F42" s="32" t="s">
        <v>47</v>
      </c>
      <c r="G42" s="32" t="s">
        <v>47</v>
      </c>
      <c r="H42" s="30">
        <f>'[1]2'!H39/1.2</f>
        <v>50.002099999999999</v>
      </c>
      <c r="I42" s="30" t="s">
        <v>47</v>
      </c>
      <c r="J42" s="30" t="s">
        <v>47</v>
      </c>
      <c r="K42" s="30">
        <f>K43</f>
        <v>50.002099999999999</v>
      </c>
      <c r="L42" s="30" t="s">
        <v>47</v>
      </c>
      <c r="M42" s="30">
        <f>M43</f>
        <v>7.3967999999999998</v>
      </c>
      <c r="N42" s="30">
        <f>N43</f>
        <v>30.005300000000002</v>
      </c>
      <c r="O42" s="30">
        <f>O43</f>
        <v>12.6</v>
      </c>
      <c r="P42" s="30">
        <f>S42</f>
        <v>15.7994</v>
      </c>
      <c r="Q42" s="30" t="s">
        <v>47</v>
      </c>
      <c r="R42" s="30" t="s">
        <v>47</v>
      </c>
      <c r="S42" s="30">
        <f>S43</f>
        <v>15.7994</v>
      </c>
      <c r="T42" s="30" t="s">
        <v>47</v>
      </c>
      <c r="U42" s="30" t="s">
        <v>47</v>
      </c>
      <c r="V42" s="30" t="s">
        <v>47</v>
      </c>
      <c r="W42" s="30" t="s">
        <v>47</v>
      </c>
      <c r="X42" s="30" t="s">
        <v>47</v>
      </c>
      <c r="Y42" s="30" t="s">
        <v>47</v>
      </c>
      <c r="Z42" s="30" t="s">
        <v>47</v>
      </c>
      <c r="AA42" s="30" t="s">
        <v>47</v>
      </c>
      <c r="AB42" s="30" t="s">
        <v>47</v>
      </c>
      <c r="AC42" s="30">
        <f>SUM(AC43:AC43)</f>
        <v>50.002000000000002</v>
      </c>
      <c r="AD42" s="30">
        <f>AD43</f>
        <v>15.799799999999999</v>
      </c>
      <c r="AE42" s="30" t="s">
        <v>47</v>
      </c>
      <c r="AF42" s="30" t="s">
        <v>47</v>
      </c>
      <c r="AG42" s="30" t="s">
        <v>47</v>
      </c>
      <c r="AH42" s="30" t="s">
        <v>47</v>
      </c>
      <c r="AI42" s="30">
        <f t="shared" si="0"/>
        <v>50.002000000000002</v>
      </c>
      <c r="AJ42" s="30">
        <f t="shared" si="0"/>
        <v>15.799799999999999</v>
      </c>
      <c r="AK42" s="60"/>
      <c r="AL42" s="34"/>
      <c r="AM42" s="34"/>
      <c r="AN42" s="34"/>
    </row>
    <row r="43" spans="1:40" s="37" customFormat="1" ht="16.5" thickBot="1" x14ac:dyDescent="0.3">
      <c r="A43" s="22" t="s">
        <v>101</v>
      </c>
      <c r="B43" s="38" t="s">
        <v>102</v>
      </c>
      <c r="C43" s="39" t="s">
        <v>103</v>
      </c>
      <c r="D43" s="30" t="s">
        <v>47</v>
      </c>
      <c r="E43" s="32">
        <v>2021</v>
      </c>
      <c r="F43" s="32">
        <v>2023</v>
      </c>
      <c r="G43" s="32" t="s">
        <v>47</v>
      </c>
      <c r="H43" s="30">
        <f>'[1]2'!H40/1.2</f>
        <v>50.002099999999999</v>
      </c>
      <c r="I43" s="30" t="s">
        <v>47</v>
      </c>
      <c r="J43" s="30" t="s">
        <v>47</v>
      </c>
      <c r="K43" s="30">
        <f>'[1]2'!T40/1.2</f>
        <v>50.002099999999999</v>
      </c>
      <c r="L43" s="30" t="s">
        <v>47</v>
      </c>
      <c r="M43" s="30">
        <f>7.3968</f>
        <v>7.3967999999999998</v>
      </c>
      <c r="N43" s="30">
        <f>19.4003+10.605</f>
        <v>30.005300000000002</v>
      </c>
      <c r="O43" s="30">
        <v>12.6</v>
      </c>
      <c r="P43" s="30">
        <f>S43</f>
        <v>15.7994</v>
      </c>
      <c r="Q43" s="30" t="s">
        <v>47</v>
      </c>
      <c r="R43" s="30" t="s">
        <v>47</v>
      </c>
      <c r="S43" s="30">
        <v>15.7994</v>
      </c>
      <c r="T43" s="30" t="s">
        <v>47</v>
      </c>
      <c r="U43" s="30" t="s">
        <v>47</v>
      </c>
      <c r="V43" s="30" t="s">
        <v>47</v>
      </c>
      <c r="W43" s="30" t="s">
        <v>47</v>
      </c>
      <c r="X43" s="30" t="s">
        <v>47</v>
      </c>
      <c r="Y43" s="30" t="s">
        <v>47</v>
      </c>
      <c r="Z43" s="30" t="s">
        <v>47</v>
      </c>
      <c r="AA43" s="30" t="s">
        <v>47</v>
      </c>
      <c r="AB43" s="30" t="s">
        <v>47</v>
      </c>
      <c r="AC43" s="30">
        <f>'[1]2'!AI40/1.2</f>
        <v>50.002000000000002</v>
      </c>
      <c r="AD43" s="30">
        <v>15.799799999999999</v>
      </c>
      <c r="AE43" s="30" t="s">
        <v>47</v>
      </c>
      <c r="AF43" s="30" t="s">
        <v>47</v>
      </c>
      <c r="AG43" s="30" t="s">
        <v>47</v>
      </c>
      <c r="AH43" s="30" t="s">
        <v>47</v>
      </c>
      <c r="AI43" s="30">
        <f>AC43</f>
        <v>50.002000000000002</v>
      </c>
      <c r="AJ43" s="30">
        <f>AD43</f>
        <v>15.799799999999999</v>
      </c>
      <c r="AK43" s="61"/>
    </row>
  </sheetData>
  <mergeCells count="30">
    <mergeCell ref="AA14:AB15"/>
    <mergeCell ref="AK18:AK43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  <mergeCell ref="F14:G15"/>
    <mergeCell ref="A4:Z4"/>
    <mergeCell ref="A6:Z6"/>
    <mergeCell ref="A7:Z7"/>
    <mergeCell ref="A9:Z9"/>
    <mergeCell ref="A11:Z11"/>
    <mergeCell ref="A12:Z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</mergeCells>
  <pageMargins left="0.3" right="0.42" top="0.74803149606299213" bottom="0.74803149606299213" header="0.31496062992125984" footer="0.31496062992125984"/>
  <pageSetup paperSize="8" scale="61" firstPageNumber="2" fitToWidth="0" orientation="landscape" r:id="rId1"/>
  <colBreaks count="1" manualBreakCount="1">
    <brk id="26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2020-09-17T12:16:24Z</dcterms:created>
  <dcterms:modified xsi:type="dcterms:W3CDTF">2020-09-22T12:44:08Z</dcterms:modified>
</cp:coreProperties>
</file>