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06B309EA-FB23-430A-8E8A-501419D290FA}" xr6:coauthVersionLast="36" xr6:coauthVersionMax="36" xr10:uidLastSave="{00000000-0000-0000-0000-000000000000}"/>
  <bookViews>
    <workbookView xWindow="0" yWindow="0" windowWidth="28800" windowHeight="11385" xr2:uid="{3E1A2743-0C96-4CE9-88F8-5EBF5707F318}"/>
  </bookViews>
  <sheets>
    <sheet name="14" sheetId="1" r:id="rId1"/>
  </sheets>
  <definedNames>
    <definedName name="_xlnm.Print_Area" localSheetId="0">'14'!$A$1:$S$16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1" l="1"/>
  <c r="M26" i="1" s="1"/>
  <c r="M25" i="1" s="1"/>
  <c r="M45" i="1"/>
  <c r="M42" i="1"/>
  <c r="M40" i="1" s="1"/>
  <c r="K39" i="1"/>
  <c r="K38" i="1"/>
  <c r="M36" i="1"/>
  <c r="M20" i="1"/>
  <c r="M19" i="1" s="1"/>
  <c r="K20" i="1"/>
  <c r="K19" i="1"/>
  <c r="I45" i="1"/>
  <c r="I42" i="1"/>
  <c r="I40" i="1" s="1"/>
  <c r="F39" i="1"/>
  <c r="F38" i="1"/>
  <c r="F28" i="1"/>
  <c r="F27" i="1" s="1"/>
  <c r="F26" i="1" s="1"/>
  <c r="F25" i="1" s="1"/>
  <c r="J45" i="1"/>
  <c r="H45" i="1"/>
  <c r="G45" i="1"/>
  <c r="J42" i="1"/>
  <c r="J40" i="1" s="1"/>
  <c r="J36" i="1"/>
  <c r="J33" i="1" s="1"/>
  <c r="H27" i="1"/>
  <c r="H26" i="1" s="1"/>
  <c r="H25" i="1" s="1"/>
  <c r="J27" i="1"/>
  <c r="J26" i="1" s="1"/>
  <c r="J25" i="1" s="1"/>
  <c r="J20" i="1"/>
  <c r="I20" i="1"/>
  <c r="H20" i="1"/>
  <c r="G20" i="1"/>
  <c r="J19" i="1"/>
  <c r="I19" i="1"/>
  <c r="H19" i="1"/>
  <c r="G19" i="1"/>
  <c r="F20" i="1"/>
  <c r="F19" i="1" s="1"/>
  <c r="D45" i="1"/>
  <c r="D42" i="1"/>
  <c r="D40" i="1" s="1"/>
  <c r="D36" i="1"/>
  <c r="D27" i="1"/>
  <c r="D26" i="1" s="1"/>
  <c r="D25" i="1" s="1"/>
  <c r="D20" i="1"/>
  <c r="D19" i="1" s="1"/>
  <c r="M33" i="1" l="1"/>
  <c r="M18" i="1" s="1"/>
  <c r="M15" i="1" s="1"/>
  <c r="K28" i="1"/>
  <c r="K27" i="1" s="1"/>
  <c r="K26" i="1" s="1"/>
  <c r="K25" i="1" s="1"/>
  <c r="K37" i="1"/>
  <c r="K36" i="1" s="1"/>
  <c r="K43" i="1"/>
  <c r="K42" i="1" s="1"/>
  <c r="K40" i="1" s="1"/>
  <c r="K46" i="1"/>
  <c r="K45" i="1" s="1"/>
  <c r="I27" i="1"/>
  <c r="I26" i="1" s="1"/>
  <c r="I25" i="1" s="1"/>
  <c r="J18" i="1"/>
  <c r="J15" i="1" s="1"/>
  <c r="I36" i="1"/>
  <c r="I33" i="1" s="1"/>
  <c r="H42" i="1"/>
  <c r="H40" i="1" s="1"/>
  <c r="F46" i="1"/>
  <c r="F45" i="1" s="1"/>
  <c r="G27" i="1"/>
  <c r="G26" i="1" s="1"/>
  <c r="G25" i="1" s="1"/>
  <c r="D33" i="1"/>
  <c r="D18" i="1" s="1"/>
  <c r="D15" i="1" s="1"/>
  <c r="K33" i="1" l="1"/>
  <c r="K18" i="1" s="1"/>
  <c r="K15" i="1" s="1"/>
  <c r="I18" i="1"/>
  <c r="I15" i="1" s="1"/>
  <c r="H36" i="1"/>
  <c r="H33" i="1" s="1"/>
  <c r="H18" i="1" s="1"/>
  <c r="H15" i="1" s="1"/>
  <c r="G42" i="1"/>
  <c r="G40" i="1" s="1"/>
  <c r="F43" i="1"/>
  <c r="F42" i="1" s="1"/>
  <c r="F40" i="1" s="1"/>
  <c r="F37" i="1" l="1"/>
  <c r="F36" i="1" s="1"/>
  <c r="F33" i="1" s="1"/>
  <c r="F18" i="1" s="1"/>
  <c r="F15" i="1" s="1"/>
  <c r="G36" i="1"/>
  <c r="G33" i="1" s="1"/>
  <c r="G18" i="1" s="1"/>
  <c r="G15" i="1" s="1"/>
</calcChain>
</file>

<file path=xl/sharedStrings.xml><?xml version="1.0" encoding="utf-8"?>
<sst xmlns="http://schemas.openxmlformats.org/spreadsheetml/2006/main" count="518" uniqueCount="111">
  <si>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</si>
  <si>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</si>
  <si>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</si>
  <si>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</si>
  <si>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</si>
  <si>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</si>
  <si>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</si>
  <si>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</si>
  <si>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</si>
  <si>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</si>
  <si>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</si>
  <si>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</si>
  <si>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</si>
  <si>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</si>
  <si>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</si>
  <si>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</si>
  <si>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</si>
  <si>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</si>
  <si>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</si>
  <si>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</si>
  <si>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</si>
  <si>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</si>
  <si>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</si>
  <si>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</si>
  <si>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</si>
  <si>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</si>
  <si>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</si>
  <si>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</si>
  <si>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</si>
  <si>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</si>
  <si>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Ульяновская область</t>
  </si>
  <si>
    <t>Г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</si>
  <si>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</si>
  <si>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</si>
  <si>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</si>
  <si>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</si>
  <si>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</si>
  <si>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</si>
  <si>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</si>
  <si>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</si>
  <si>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</si>
  <si>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</si>
  <si>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</si>
  <si>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</si>
  <si>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</si>
  <si>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</si>
  <si>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</si>
  <si>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</si>
  <si>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</si>
  <si>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</si>
  <si>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</si>
  <si>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</si>
  <si>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</si>
  <si>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</si>
  <si>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</si>
  <si>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</si>
  <si>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Энергосбережение</t>
  </si>
  <si>
    <t>L_3.04_ENERGOSB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</si>
  <si>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</si>
  <si>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</si>
  <si>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</si>
  <si>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</si>
  <si>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</si>
  <si>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</si>
  <si>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</si>
  <si>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</si>
  <si>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</si>
  <si>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</si>
  <si>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</si>
  <si>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</si>
  <si>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</si>
  <si>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</si>
  <si>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</si>
  <si>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</si>
  <si>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</si>
  <si>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</si>
  <si>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</si>
  <si>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</si>
  <si>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</si>
  <si>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</si>
  <si>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</si>
  <si>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</si>
  <si>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</si>
  <si>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</si>
  <si>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</si>
  <si>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</si>
  <si>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</si>
  <si>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</si>
  <si>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</si>
  <si>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</si>
  <si>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</si>
  <si>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</si>
  <si>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Мероприятия по исполнению требований федерального законодательства</t>
  </si>
  <si>
    <t>O_3.06_OOOS</t>
  </si>
  <si>
    <t>1.4</t>
  </si>
  <si>
    <t>Иные инвестиционные проекты, всего, в том числе:</t>
  </si>
  <si>
    <t>от 5 мая 2016 г. № 380</t>
  </si>
  <si>
    <t>нд</t>
  </si>
  <si>
    <t>В соответствии с обосновывающими материалами (расчет стоимости)</t>
  </si>
  <si>
    <t>Инвестиционная программа Акционерное общество "Ульяновскэнерго"</t>
  </si>
  <si>
    <t>Год раскрытия информации: 2024 год</t>
  </si>
  <si>
    <t>2024 год(ы)</t>
  </si>
  <si>
    <t>Выполнение мероприятий по повышению энергоэффективности зданий, снижение потребления энергетических ресурсов на собственные нужды.</t>
  </si>
  <si>
    <t>2024-2029 год(ы)</t>
  </si>
  <si>
    <t>Обеспечение процесса осуществления энергосбытовой деятельности современной вычислительной и организационной техникой, повышение качества обслуживания потребителей (покупателей).</t>
  </si>
  <si>
    <t>Снижение расходов, связанных с ремонтом физически и морально устаревших транспортных средств, повышение уровня безопасности при эксплуатации транспортных средств, обеспечение надежности транспортного обеспечения энергосбытовой деятельности гарантирующего поставщика, повышение экологического класса эксплуатируемых автотранспортных средств.</t>
  </si>
  <si>
    <t>Исполнение требований федерального законодательства в части организации коммерческого учета электрической энергии в отношении потребителей в многоквартирных домах на территории Ульяновской области (в зоне деятельности гарантирующего поставщика) путем создания интеллектуальной системы учета электрической энергии (мощности) в соответствии с изменениями в Федеральный закон от 26.03.2003 №35-ФЗ «Об электроэнергетике» и другие нормативные правовые акты. 
Организация безвозмездного предоставления потребителям электрической энергии (мощности) и субъектам электроэнергетики, в отношении которых они обеспечивают коммерческий учет электрической энергии (мощности), минимального набора функций интеллектуальных систем учета электрической энергии (мощности) по всем приборам учета электрической энергии, допускаемым в эксплуатацию для целей коммерческого учета электрической энергии (мощности) на розничных рынках.</t>
  </si>
  <si>
    <t>2025, 2026, 2027, 2028, 2029 год(ы)</t>
  </si>
  <si>
    <t>Повышение надёжности осуществления энергосбытовой деятельности, повышение качества обслуживания потребителей (покупателей), автоматизация процессов, связанных с энергосбытовой деятельностью, повышение уровня информационной безопасности.</t>
  </si>
  <si>
    <t>2025, 2026 год(ы)</t>
  </si>
  <si>
    <t>Обеспечение надёжного и бесперебойного осуществления энергосбытовой деятельности, соответствующей требованиям розничного рынка электрической энергии в статусе гарантирующего поставщика, улучшение качества обслуживания потребителей (юридических и физических лиц) в виде улучшения условий обслуживания, выполнение требований законодательства РФ по повышению качества обслуживания потребителей (покупателей), в том числе населения и приравненных к нему категорий потребителей, замена вышедших из рабочего состояния систем охранно-пожарной сигнализации в соответствии с требованиями пожарной безопасности, предусмотренными Федеральным Законом «О пожарной безопасности», и исключение возможности привлечения АО "Ульяновскэнерго" к административной ответственности за нарушения обязательных требований в области пожарной безопасности, совершенствование инженерно-технической защиты объектов, предупреждение актов незаконного вмешательства, направленных на нарушение производственного цикла и наносящих ущерб, защита жизни и здоровья работников и клиентов АО "Ульяновскэнерго".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</si>
</sst>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Bahnschrift SemiLight SemiConde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6" fillId="0" borderId="0" xfId="2" applyFont="1" applyAlignment="1">
      <alignment horizontal="center" vertical="top"/>
    </xf>
    <xf numFmtId="0" fontId="2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6" fillId="0" borderId="1" xfId="2" applyNumberFormat="1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indent="1"/>
    </xf>
    <xf numFmtId="0" fontId="6" fillId="0" borderId="1" xfId="2" applyFont="1" applyBorder="1" applyAlignment="1">
      <alignment horizontal="left" vertical="center" wrapText="1" indent="1"/>
    </xf>
    <xf numFmtId="0" fontId="6" fillId="0" borderId="1" xfId="2" applyFont="1" applyBorder="1" applyAlignment="1">
      <alignment horizontal="left" vertical="center" wrapText="1" indent="2"/>
    </xf>
    <xf numFmtId="0" fontId="6" fillId="0" borderId="1" xfId="2" applyFont="1" applyBorder="1" applyAlignment="1">
      <alignment horizontal="left" vertical="center" wrapText="1" indent="3"/>
    </xf>
    <xf numFmtId="0" fontId="6" fillId="0" borderId="1" xfId="2" applyFont="1" applyBorder="1" applyAlignment="1">
      <alignment horizontal="left" vertical="center" wrapText="1" indent="4"/>
    </xf>
    <xf numFmtId="0" fontId="6" fillId="0" borderId="1" xfId="2" applyFont="1" applyBorder="1" applyAlignment="1">
      <alignment horizontal="left" vertical="center" wrapText="1" indent="5"/>
    </xf>
    <xf numFmtId="164" fontId="6" fillId="0" borderId="1" xfId="2" applyNumberFormat="1" applyFont="1" applyFill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</cellXfs>
  <cellStyles count="3">
    <cellStyle name="Обычный" xfId="0" builtinId="0"/>
    <cellStyle name="Обычный 3" xfId="1" xr:uid="{FBDE8855-586A-4C0C-9428-5046231869C6}"/>
    <cellStyle name="Обычный 7" xfId="2" xr:uid="{B20CB82F-092C-4FCC-903C-668A67EC00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E7F96-DEC4-42A2-A6B5-8DB99CA67900}">
  <sheetPr>
    <tabColor rgb="FF92D050"/>
    <pageSetUpPr fitToPage="1"/>
  </sheetPr>
  <dimension ref="A1:AE47"/>
  <sheetViews>
    <sheetView tabSelected="1" topLeftCell="C1" zoomScale="70" zoomScaleNormal="70" workbookViewId="0">
      <selection activeCell="N16" sqref="N16"/>
    </sheetView>
  </sheetViews>
  <sheetFormatPr defaultRowHeight="15" x14ac:dyDescent="0.25"/>
  <cols>
    <col min="1" max="1" width="10.375" style="1" customWidth="1"/>
    <col min="2" max="2" width="33" style="2" customWidth="1"/>
    <col min="3" max="3" width="21.5" style="2" bestFit="1" customWidth="1"/>
    <col min="4" max="4" width="20.125" style="2" customWidth="1"/>
    <col min="5" max="5" width="18.625" style="2" customWidth="1"/>
    <col min="6" max="6" width="11.75" style="2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2" customWidth="1"/>
    <col min="12" max="12" width="14.75" style="2" customWidth="1"/>
    <col min="13" max="13" width="16" style="2" customWidth="1"/>
    <col min="14" max="14" width="61.25" style="2" customWidth="1"/>
    <col min="15" max="15" width="17.875" style="2" customWidth="1"/>
    <col min="16" max="16" width="12.25" style="2" customWidth="1"/>
    <col min="17" max="17" width="9.375" style="2" customWidth="1"/>
    <col min="18" max="18" width="11" style="2" customWidth="1"/>
    <col min="19" max="19" width="11.375" style="7" customWidth="1"/>
    <col min="20" max="20" width="8.125" style="2" customWidth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96</v>
      </c>
    </row>
    <row r="4" spans="1:31" ht="16.5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75" x14ac:dyDescent="0.25">
      <c r="A6" s="40" t="s">
        <v>99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5"/>
    </row>
    <row r="7" spans="1:31" ht="15.75" x14ac:dyDescent="0.25">
      <c r="A7" s="41" t="s">
        <v>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5"/>
    </row>
    <row r="8" spans="1:31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75" x14ac:dyDescent="0.25">
      <c r="A9" s="42" t="s">
        <v>100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5"/>
    </row>
    <row r="10" spans="1:31" s="7" customFormat="1" ht="16.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7" customFormat="1" ht="38.25" customHeight="1" x14ac:dyDescent="0.25">
      <c r="A11" s="34" t="s">
        <v>4</v>
      </c>
      <c r="B11" s="34" t="s">
        <v>5</v>
      </c>
      <c r="C11" s="34" t="s">
        <v>6</v>
      </c>
      <c r="D11" s="38" t="s">
        <v>7</v>
      </c>
      <c r="E11" s="38" t="s">
        <v>8</v>
      </c>
      <c r="F11" s="25" t="s">
        <v>9</v>
      </c>
      <c r="G11" s="26"/>
      <c r="H11" s="26"/>
      <c r="I11" s="26"/>
      <c r="J11" s="27"/>
      <c r="K11" s="31" t="s">
        <v>10</v>
      </c>
      <c r="L11" s="25" t="s">
        <v>11</v>
      </c>
      <c r="M11" s="27"/>
      <c r="N11" s="34" t="s">
        <v>12</v>
      </c>
      <c r="O11" s="35" t="s">
        <v>13</v>
      </c>
      <c r="P11" s="38" t="s">
        <v>14</v>
      </c>
      <c r="Q11" s="38"/>
      <c r="R11" s="38"/>
      <c r="S11" s="38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7" customFormat="1" ht="51" customHeight="1" x14ac:dyDescent="0.25">
      <c r="A12" s="34"/>
      <c r="B12" s="34"/>
      <c r="C12" s="34"/>
      <c r="D12" s="38"/>
      <c r="E12" s="38"/>
      <c r="F12" s="28"/>
      <c r="G12" s="29"/>
      <c r="H12" s="29"/>
      <c r="I12" s="29"/>
      <c r="J12" s="30"/>
      <c r="K12" s="32"/>
      <c r="L12" s="28"/>
      <c r="M12" s="30"/>
      <c r="N12" s="34"/>
      <c r="O12" s="36"/>
      <c r="P12" s="38" t="s">
        <v>15</v>
      </c>
      <c r="Q12" s="38"/>
      <c r="R12" s="38" t="s">
        <v>15</v>
      </c>
      <c r="S12" s="38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7" customFormat="1" ht="137.25" customHeight="1" x14ac:dyDescent="0.25">
      <c r="A13" s="34"/>
      <c r="B13" s="34"/>
      <c r="C13" s="34"/>
      <c r="D13" s="38"/>
      <c r="E13" s="38"/>
      <c r="F13" s="8" t="s">
        <v>16</v>
      </c>
      <c r="G13" s="8" t="s">
        <v>17</v>
      </c>
      <c r="H13" s="8" t="s">
        <v>18</v>
      </c>
      <c r="I13" s="9" t="s">
        <v>19</v>
      </c>
      <c r="J13" s="8" t="s">
        <v>20</v>
      </c>
      <c r="K13" s="33"/>
      <c r="L13" s="10" t="s">
        <v>21</v>
      </c>
      <c r="M13" s="10" t="s">
        <v>22</v>
      </c>
      <c r="N13" s="34"/>
      <c r="O13" s="37"/>
      <c r="P13" s="8" t="s">
        <v>23</v>
      </c>
      <c r="Q13" s="8" t="s">
        <v>24</v>
      </c>
      <c r="R13" s="8" t="s">
        <v>23</v>
      </c>
      <c r="S13" s="8" t="s">
        <v>24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7" customFormat="1" ht="1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2" t="s">
        <v>25</v>
      </c>
      <c r="Q14" s="12" t="s">
        <v>26</v>
      </c>
      <c r="R14" s="12" t="s">
        <v>27</v>
      </c>
      <c r="S14" s="12" t="s">
        <v>28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75" x14ac:dyDescent="0.25">
      <c r="A15" s="13" t="s">
        <v>29</v>
      </c>
      <c r="B15" s="14" t="s">
        <v>30</v>
      </c>
      <c r="C15" s="15" t="s">
        <v>31</v>
      </c>
      <c r="D15" s="21">
        <f>D18</f>
        <v>2516.9989627720011</v>
      </c>
      <c r="E15" s="22" t="s">
        <v>97</v>
      </c>
      <c r="F15" s="21">
        <f>F18</f>
        <v>2516.9989627720011</v>
      </c>
      <c r="G15" s="21">
        <f t="shared" ref="G15:J15" si="0">G18</f>
        <v>0</v>
      </c>
      <c r="H15" s="21">
        <f t="shared" si="0"/>
        <v>0</v>
      </c>
      <c r="I15" s="21">
        <f t="shared" si="0"/>
        <v>2516.9989627720011</v>
      </c>
      <c r="J15" s="21">
        <f t="shared" si="0"/>
        <v>0</v>
      </c>
      <c r="K15" s="21">
        <f t="shared" ref="K15" si="1">K18</f>
        <v>2112.8713232800001</v>
      </c>
      <c r="L15" s="22" t="s">
        <v>97</v>
      </c>
      <c r="M15" s="21">
        <f t="shared" ref="M15" si="2">M18</f>
        <v>2112.8713232800001</v>
      </c>
      <c r="N15" s="22" t="s">
        <v>97</v>
      </c>
      <c r="O15" s="22" t="s">
        <v>97</v>
      </c>
      <c r="P15" s="22" t="s">
        <v>97</v>
      </c>
      <c r="Q15" s="22" t="s">
        <v>97</v>
      </c>
      <c r="R15" s="22" t="s">
        <v>97</v>
      </c>
      <c r="S15" s="22" t="s">
        <v>97</v>
      </c>
    </row>
    <row r="16" spans="1:31" ht="78.75" x14ac:dyDescent="0.25">
      <c r="A16" s="13" t="s">
        <v>32</v>
      </c>
      <c r="B16" s="16" t="s">
        <v>33</v>
      </c>
      <c r="C16" s="15" t="s">
        <v>31</v>
      </c>
      <c r="D16" s="22" t="s">
        <v>97</v>
      </c>
      <c r="E16" s="22" t="s">
        <v>97</v>
      </c>
      <c r="F16" s="22" t="s">
        <v>97</v>
      </c>
      <c r="G16" s="22" t="s">
        <v>97</v>
      </c>
      <c r="H16" s="22" t="s">
        <v>97</v>
      </c>
      <c r="I16" s="22" t="s">
        <v>97</v>
      </c>
      <c r="J16" s="22" t="s">
        <v>97</v>
      </c>
      <c r="K16" s="22" t="s">
        <v>97</v>
      </c>
      <c r="L16" s="22" t="s">
        <v>97</v>
      </c>
      <c r="M16" s="22" t="s">
        <v>97</v>
      </c>
      <c r="N16" s="22" t="s">
        <v>97</v>
      </c>
      <c r="O16" s="22" t="s">
        <v>97</v>
      </c>
      <c r="P16" s="22" t="s">
        <v>97</v>
      </c>
      <c r="Q16" s="22" t="s">
        <v>97</v>
      </c>
      <c r="R16" s="22" t="s">
        <v>97</v>
      </c>
      <c r="S16" s="22" t="s">
        <v>97</v>
      </c>
    </row>
    <row r="17" spans="1:19" ht="78.75" x14ac:dyDescent="0.25">
      <c r="A17" s="13" t="s">
        <v>34</v>
      </c>
      <c r="B17" s="16" t="s">
        <v>35</v>
      </c>
      <c r="C17" s="15" t="s">
        <v>31</v>
      </c>
      <c r="D17" s="22" t="s">
        <v>97</v>
      </c>
      <c r="E17" s="22" t="s">
        <v>97</v>
      </c>
      <c r="F17" s="22" t="s">
        <v>97</v>
      </c>
      <c r="G17" s="22" t="s">
        <v>97</v>
      </c>
      <c r="H17" s="22" t="s">
        <v>97</v>
      </c>
      <c r="I17" s="22" t="s">
        <v>97</v>
      </c>
      <c r="J17" s="22" t="s">
        <v>97</v>
      </c>
      <c r="K17" s="22" t="s">
        <v>97</v>
      </c>
      <c r="L17" s="22" t="s">
        <v>97</v>
      </c>
      <c r="M17" s="22" t="s">
        <v>97</v>
      </c>
      <c r="N17" s="22" t="s">
        <v>97</v>
      </c>
      <c r="O17" s="22" t="s">
        <v>97</v>
      </c>
      <c r="P17" s="22" t="s">
        <v>97</v>
      </c>
      <c r="Q17" s="22" t="s">
        <v>97</v>
      </c>
      <c r="R17" s="22" t="s">
        <v>97</v>
      </c>
      <c r="S17" s="22" t="s">
        <v>97</v>
      </c>
    </row>
    <row r="18" spans="1:19" ht="94.5" x14ac:dyDescent="0.25">
      <c r="A18" s="13" t="s">
        <v>36</v>
      </c>
      <c r="B18" s="16" t="s">
        <v>37</v>
      </c>
      <c r="C18" s="15" t="s">
        <v>31</v>
      </c>
      <c r="D18" s="21">
        <f>SUM(D19,D25,D33,D44,D45)</f>
        <v>2516.9989627720011</v>
      </c>
      <c r="E18" s="22" t="s">
        <v>97</v>
      </c>
      <c r="F18" s="21">
        <f>SUM(F19,F25,F33,F44,F45)</f>
        <v>2516.9989627720011</v>
      </c>
      <c r="G18" s="21">
        <f t="shared" ref="G18:M18" si="3">SUM(G19,G25,G33,G44,G45)</f>
        <v>0</v>
      </c>
      <c r="H18" s="21">
        <f t="shared" si="3"/>
        <v>0</v>
      </c>
      <c r="I18" s="21">
        <f t="shared" si="3"/>
        <v>2516.9989627720011</v>
      </c>
      <c r="J18" s="21">
        <f t="shared" si="3"/>
        <v>0</v>
      </c>
      <c r="K18" s="21">
        <f t="shared" si="3"/>
        <v>2112.8713232800001</v>
      </c>
      <c r="L18" s="22" t="s">
        <v>97</v>
      </c>
      <c r="M18" s="21">
        <f t="shared" si="3"/>
        <v>2112.8713232800001</v>
      </c>
      <c r="N18" s="22" t="s">
        <v>97</v>
      </c>
      <c r="O18" s="22" t="s">
        <v>97</v>
      </c>
      <c r="P18" s="22" t="s">
        <v>97</v>
      </c>
      <c r="Q18" s="22" t="s">
        <v>97</v>
      </c>
      <c r="R18" s="22" t="s">
        <v>97</v>
      </c>
      <c r="S18" s="22" t="s">
        <v>97</v>
      </c>
    </row>
    <row r="19" spans="1:19" ht="31.5" x14ac:dyDescent="0.25">
      <c r="A19" s="13" t="s">
        <v>38</v>
      </c>
      <c r="B19" s="17" t="s">
        <v>39</v>
      </c>
      <c r="C19" s="15" t="s">
        <v>31</v>
      </c>
      <c r="D19" s="21">
        <f>SUM(D20,D23,D24)</f>
        <v>0</v>
      </c>
      <c r="E19" s="22" t="s">
        <v>97</v>
      </c>
      <c r="F19" s="21">
        <f>SUM(F20,F23,F24)</f>
        <v>0</v>
      </c>
      <c r="G19" s="21">
        <f t="shared" ref="G19:M19" si="4">SUM(G20,G23,G24)</f>
        <v>0</v>
      </c>
      <c r="H19" s="21">
        <f t="shared" si="4"/>
        <v>0</v>
      </c>
      <c r="I19" s="21">
        <f t="shared" si="4"/>
        <v>0</v>
      </c>
      <c r="J19" s="21">
        <f t="shared" si="4"/>
        <v>0</v>
      </c>
      <c r="K19" s="21">
        <f t="shared" si="4"/>
        <v>0</v>
      </c>
      <c r="L19" s="22" t="s">
        <v>97</v>
      </c>
      <c r="M19" s="21">
        <f t="shared" si="4"/>
        <v>0</v>
      </c>
      <c r="N19" s="22" t="s">
        <v>97</v>
      </c>
      <c r="O19" s="22" t="s">
        <v>97</v>
      </c>
      <c r="P19" s="22" t="s">
        <v>97</v>
      </c>
      <c r="Q19" s="22" t="s">
        <v>97</v>
      </c>
      <c r="R19" s="22" t="s">
        <v>97</v>
      </c>
      <c r="S19" s="22" t="s">
        <v>97</v>
      </c>
    </row>
    <row r="20" spans="1:19" ht="47.25" x14ac:dyDescent="0.25">
      <c r="A20" s="13" t="s">
        <v>40</v>
      </c>
      <c r="B20" s="18" t="s">
        <v>41</v>
      </c>
      <c r="C20" s="15" t="s">
        <v>31</v>
      </c>
      <c r="D20" s="21">
        <f>SUM(D21:D22)</f>
        <v>0</v>
      </c>
      <c r="E20" s="22" t="s">
        <v>97</v>
      </c>
      <c r="F20" s="21">
        <f>SUM(F21:F22)</f>
        <v>0</v>
      </c>
      <c r="G20" s="21">
        <f t="shared" ref="G20:M20" si="5">SUM(G21:G22)</f>
        <v>0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2" t="s">
        <v>97</v>
      </c>
      <c r="M20" s="21">
        <f t="shared" si="5"/>
        <v>0</v>
      </c>
      <c r="N20" s="22" t="s">
        <v>97</v>
      </c>
      <c r="O20" s="22" t="s">
        <v>97</v>
      </c>
      <c r="P20" s="22" t="s">
        <v>97</v>
      </c>
      <c r="Q20" s="22" t="s">
        <v>97</v>
      </c>
      <c r="R20" s="22" t="s">
        <v>97</v>
      </c>
      <c r="S20" s="22" t="s">
        <v>97</v>
      </c>
    </row>
    <row r="21" spans="1:19" ht="78.75" x14ac:dyDescent="0.25">
      <c r="A21" s="13" t="s">
        <v>42</v>
      </c>
      <c r="B21" s="19" t="s">
        <v>43</v>
      </c>
      <c r="C21" s="15" t="s">
        <v>31</v>
      </c>
      <c r="D21" s="22" t="s">
        <v>97</v>
      </c>
      <c r="E21" s="22" t="s">
        <v>97</v>
      </c>
      <c r="F21" s="22" t="s">
        <v>97</v>
      </c>
      <c r="G21" s="22" t="s">
        <v>97</v>
      </c>
      <c r="H21" s="22" t="s">
        <v>97</v>
      </c>
      <c r="I21" s="22" t="s">
        <v>97</v>
      </c>
      <c r="J21" s="22" t="s">
        <v>97</v>
      </c>
      <c r="K21" s="22" t="s">
        <v>97</v>
      </c>
      <c r="L21" s="22" t="s">
        <v>97</v>
      </c>
      <c r="M21" s="22" t="s">
        <v>97</v>
      </c>
      <c r="N21" s="22" t="s">
        <v>97</v>
      </c>
      <c r="O21" s="22" t="s">
        <v>97</v>
      </c>
      <c r="P21" s="22" t="s">
        <v>97</v>
      </c>
      <c r="Q21" s="22" t="s">
        <v>97</v>
      </c>
      <c r="R21" s="22" t="s">
        <v>97</v>
      </c>
      <c r="S21" s="22" t="s">
        <v>97</v>
      </c>
    </row>
    <row r="22" spans="1:19" ht="47.25" x14ac:dyDescent="0.25">
      <c r="A22" s="13" t="s">
        <v>44</v>
      </c>
      <c r="B22" s="19" t="s">
        <v>45</v>
      </c>
      <c r="C22" s="15" t="s">
        <v>31</v>
      </c>
      <c r="D22" s="22" t="s">
        <v>97</v>
      </c>
      <c r="E22" s="22" t="s">
        <v>97</v>
      </c>
      <c r="F22" s="22" t="s">
        <v>97</v>
      </c>
      <c r="G22" s="22" t="s">
        <v>97</v>
      </c>
      <c r="H22" s="22" t="s">
        <v>97</v>
      </c>
      <c r="I22" s="22" t="s">
        <v>97</v>
      </c>
      <c r="J22" s="22" t="s">
        <v>97</v>
      </c>
      <c r="K22" s="22" t="s">
        <v>97</v>
      </c>
      <c r="L22" s="22" t="s">
        <v>97</v>
      </c>
      <c r="M22" s="22" t="s">
        <v>97</v>
      </c>
      <c r="N22" s="22" t="s">
        <v>97</v>
      </c>
      <c r="O22" s="22" t="s">
        <v>97</v>
      </c>
      <c r="P22" s="22" t="s">
        <v>97</v>
      </c>
      <c r="Q22" s="22" t="s">
        <v>97</v>
      </c>
      <c r="R22" s="22" t="s">
        <v>97</v>
      </c>
      <c r="S22" s="22" t="s">
        <v>97</v>
      </c>
    </row>
    <row r="23" spans="1:19" ht="47.25" x14ac:dyDescent="0.25">
      <c r="A23" s="13" t="s">
        <v>46</v>
      </c>
      <c r="B23" s="18" t="s">
        <v>47</v>
      </c>
      <c r="C23" s="15" t="s">
        <v>31</v>
      </c>
      <c r="D23" s="22" t="s">
        <v>97</v>
      </c>
      <c r="E23" s="22" t="s">
        <v>97</v>
      </c>
      <c r="F23" s="22" t="s">
        <v>97</v>
      </c>
      <c r="G23" s="22" t="s">
        <v>97</v>
      </c>
      <c r="H23" s="22" t="s">
        <v>97</v>
      </c>
      <c r="I23" s="22" t="s">
        <v>97</v>
      </c>
      <c r="J23" s="22" t="s">
        <v>97</v>
      </c>
      <c r="K23" s="22" t="s">
        <v>97</v>
      </c>
      <c r="L23" s="22" t="s">
        <v>97</v>
      </c>
      <c r="M23" s="22" t="s">
        <v>97</v>
      </c>
      <c r="N23" s="22" t="s">
        <v>97</v>
      </c>
      <c r="O23" s="22" t="s">
        <v>97</v>
      </c>
      <c r="P23" s="22" t="s">
        <v>97</v>
      </c>
      <c r="Q23" s="22" t="s">
        <v>97</v>
      </c>
      <c r="R23" s="22" t="s">
        <v>97</v>
      </c>
      <c r="S23" s="22" t="s">
        <v>97</v>
      </c>
    </row>
    <row r="24" spans="1:19" ht="63" x14ac:dyDescent="0.25">
      <c r="A24" s="13" t="s">
        <v>48</v>
      </c>
      <c r="B24" s="18" t="s">
        <v>49</v>
      </c>
      <c r="C24" s="15" t="s">
        <v>31</v>
      </c>
      <c r="D24" s="22" t="s">
        <v>97</v>
      </c>
      <c r="E24" s="22" t="s">
        <v>97</v>
      </c>
      <c r="F24" s="22" t="s">
        <v>97</v>
      </c>
      <c r="G24" s="22" t="s">
        <v>97</v>
      </c>
      <c r="H24" s="22" t="s">
        <v>97</v>
      </c>
      <c r="I24" s="22" t="s">
        <v>97</v>
      </c>
      <c r="J24" s="22" t="s">
        <v>97</v>
      </c>
      <c r="K24" s="22" t="s">
        <v>97</v>
      </c>
      <c r="L24" s="22" t="s">
        <v>97</v>
      </c>
      <c r="M24" s="22" t="s">
        <v>97</v>
      </c>
      <c r="N24" s="22" t="s">
        <v>97</v>
      </c>
      <c r="O24" s="22" t="s">
        <v>97</v>
      </c>
      <c r="P24" s="22" t="s">
        <v>97</v>
      </c>
      <c r="Q24" s="22" t="s">
        <v>97</v>
      </c>
      <c r="R24" s="22" t="s">
        <v>97</v>
      </c>
      <c r="S24" s="22" t="s">
        <v>97</v>
      </c>
    </row>
    <row r="25" spans="1:19" ht="47.25" x14ac:dyDescent="0.25">
      <c r="A25" s="13" t="s">
        <v>50</v>
      </c>
      <c r="B25" s="17" t="s">
        <v>51</v>
      </c>
      <c r="C25" s="15" t="s">
        <v>31</v>
      </c>
      <c r="D25" s="21">
        <f>SUM(D26,D30,D31,D32)</f>
        <v>3.1305577559999995</v>
      </c>
      <c r="E25" s="22" t="s">
        <v>97</v>
      </c>
      <c r="F25" s="21">
        <f>SUM(F26,F30,F31,F32)</f>
        <v>3.1305577559999995</v>
      </c>
      <c r="G25" s="21">
        <f t="shared" ref="G25:M25" si="6">SUM(G26,G30,G31,G32)</f>
        <v>0</v>
      </c>
      <c r="H25" s="21">
        <f t="shared" si="6"/>
        <v>0</v>
      </c>
      <c r="I25" s="21">
        <f t="shared" si="6"/>
        <v>3.1305577559999995</v>
      </c>
      <c r="J25" s="21">
        <f t="shared" si="6"/>
        <v>0</v>
      </c>
      <c r="K25" s="21">
        <f t="shared" si="6"/>
        <v>2.6087981299999998</v>
      </c>
      <c r="L25" s="22" t="s">
        <v>97</v>
      </c>
      <c r="M25" s="21">
        <f t="shared" si="6"/>
        <v>2.6087981299999998</v>
      </c>
      <c r="N25" s="22" t="s">
        <v>97</v>
      </c>
      <c r="O25" s="22" t="s">
        <v>97</v>
      </c>
      <c r="P25" s="22" t="s">
        <v>97</v>
      </c>
      <c r="Q25" s="22" t="s">
        <v>97</v>
      </c>
      <c r="R25" s="22" t="s">
        <v>97</v>
      </c>
      <c r="S25" s="22" t="s">
        <v>97</v>
      </c>
    </row>
    <row r="26" spans="1:19" ht="63" x14ac:dyDescent="0.25">
      <c r="A26" s="13" t="s">
        <v>52</v>
      </c>
      <c r="B26" s="18" t="s">
        <v>53</v>
      </c>
      <c r="C26" s="15" t="s">
        <v>31</v>
      </c>
      <c r="D26" s="21">
        <f>SUM(D27,D29)</f>
        <v>3.1305577559999995</v>
      </c>
      <c r="E26" s="22" t="s">
        <v>97</v>
      </c>
      <c r="F26" s="21">
        <f>SUM(F27,F29)</f>
        <v>3.1305577559999995</v>
      </c>
      <c r="G26" s="21">
        <f t="shared" ref="G26:M26" si="7">SUM(G27,G29)</f>
        <v>0</v>
      </c>
      <c r="H26" s="21">
        <f t="shared" si="7"/>
        <v>0</v>
      </c>
      <c r="I26" s="21">
        <f t="shared" si="7"/>
        <v>3.1305577559999995</v>
      </c>
      <c r="J26" s="21">
        <f t="shared" si="7"/>
        <v>0</v>
      </c>
      <c r="K26" s="21">
        <f t="shared" si="7"/>
        <v>2.6087981299999998</v>
      </c>
      <c r="L26" s="22" t="s">
        <v>97</v>
      </c>
      <c r="M26" s="21">
        <f t="shared" si="7"/>
        <v>2.6087981299999998</v>
      </c>
      <c r="N26" s="22" t="s">
        <v>97</v>
      </c>
      <c r="O26" s="22" t="s">
        <v>97</v>
      </c>
      <c r="P26" s="22" t="s">
        <v>97</v>
      </c>
      <c r="Q26" s="22" t="s">
        <v>97</v>
      </c>
      <c r="R26" s="22" t="s">
        <v>97</v>
      </c>
      <c r="S26" s="22" t="s">
        <v>97</v>
      </c>
    </row>
    <row r="27" spans="1:19" ht="110.25" x14ac:dyDescent="0.25">
      <c r="A27" s="13" t="s">
        <v>54</v>
      </c>
      <c r="B27" s="19" t="s">
        <v>55</v>
      </c>
      <c r="C27" s="15" t="s">
        <v>31</v>
      </c>
      <c r="D27" s="21">
        <f>D28</f>
        <v>3.1305577559999995</v>
      </c>
      <c r="E27" s="22" t="s">
        <v>97</v>
      </c>
      <c r="F27" s="21">
        <f>F28</f>
        <v>3.1305577559999995</v>
      </c>
      <c r="G27" s="21">
        <f t="shared" ref="G27:M27" si="8">G28</f>
        <v>0</v>
      </c>
      <c r="H27" s="21">
        <f t="shared" si="8"/>
        <v>0</v>
      </c>
      <c r="I27" s="21">
        <f t="shared" si="8"/>
        <v>3.1305577559999995</v>
      </c>
      <c r="J27" s="21">
        <f t="shared" si="8"/>
        <v>0</v>
      </c>
      <c r="K27" s="21">
        <f t="shared" si="8"/>
        <v>2.6087981299999998</v>
      </c>
      <c r="L27" s="22" t="s">
        <v>97</v>
      </c>
      <c r="M27" s="21">
        <f t="shared" si="8"/>
        <v>2.6087981299999998</v>
      </c>
      <c r="N27" s="22" t="s">
        <v>97</v>
      </c>
      <c r="O27" s="22" t="s">
        <v>97</v>
      </c>
      <c r="P27" s="22" t="s">
        <v>97</v>
      </c>
      <c r="Q27" s="22" t="s">
        <v>97</v>
      </c>
      <c r="R27" s="22" t="s">
        <v>97</v>
      </c>
      <c r="S27" s="22" t="s">
        <v>97</v>
      </c>
    </row>
    <row r="28" spans="1:19" ht="63" x14ac:dyDescent="0.25">
      <c r="A28" s="13" t="s">
        <v>54</v>
      </c>
      <c r="B28" s="20" t="s">
        <v>56</v>
      </c>
      <c r="C28" s="15" t="s">
        <v>57</v>
      </c>
      <c r="D28" s="21">
        <v>3.1305577559999995</v>
      </c>
      <c r="E28" s="24" t="s">
        <v>98</v>
      </c>
      <c r="F28" s="21">
        <f>SUM(G28:J28)</f>
        <v>3.1305577559999995</v>
      </c>
      <c r="G28" s="21">
        <v>0</v>
      </c>
      <c r="H28" s="21">
        <v>0</v>
      </c>
      <c r="I28" s="21">
        <v>3.1305577559999995</v>
      </c>
      <c r="J28" s="21">
        <v>0</v>
      </c>
      <c r="K28" s="21">
        <f>M28</f>
        <v>2.6087981299999998</v>
      </c>
      <c r="L28" s="23" t="s">
        <v>101</v>
      </c>
      <c r="M28" s="21">
        <v>2.6087981299999998</v>
      </c>
      <c r="N28" s="24" t="s">
        <v>102</v>
      </c>
      <c r="O28" s="22" t="s">
        <v>97</v>
      </c>
      <c r="P28" s="22" t="s">
        <v>97</v>
      </c>
      <c r="Q28" s="22" t="s">
        <v>97</v>
      </c>
      <c r="R28" s="22" t="s">
        <v>97</v>
      </c>
      <c r="S28" s="22" t="s">
        <v>97</v>
      </c>
    </row>
    <row r="29" spans="1:19" ht="63" x14ac:dyDescent="0.25">
      <c r="A29" s="13" t="s">
        <v>58</v>
      </c>
      <c r="B29" s="19" t="s">
        <v>59</v>
      </c>
      <c r="C29" s="15" t="s">
        <v>31</v>
      </c>
      <c r="D29" s="22" t="s">
        <v>97</v>
      </c>
      <c r="E29" s="22" t="s">
        <v>97</v>
      </c>
      <c r="F29" s="22" t="s">
        <v>97</v>
      </c>
      <c r="G29" s="22" t="s">
        <v>97</v>
      </c>
      <c r="H29" s="22" t="s">
        <v>97</v>
      </c>
      <c r="I29" s="22" t="s">
        <v>97</v>
      </c>
      <c r="J29" s="22" t="s">
        <v>97</v>
      </c>
      <c r="K29" s="22" t="s">
        <v>97</v>
      </c>
      <c r="L29" s="22" t="s">
        <v>97</v>
      </c>
      <c r="M29" s="22" t="s">
        <v>97</v>
      </c>
      <c r="N29" s="22" t="s">
        <v>97</v>
      </c>
      <c r="O29" s="22" t="s">
        <v>97</v>
      </c>
      <c r="P29" s="22" t="s">
        <v>97</v>
      </c>
      <c r="Q29" s="22" t="s">
        <v>97</v>
      </c>
      <c r="R29" s="22" t="s">
        <v>97</v>
      </c>
      <c r="S29" s="22" t="s">
        <v>97</v>
      </c>
    </row>
    <row r="30" spans="1:19" ht="63" x14ac:dyDescent="0.25">
      <c r="A30" s="13" t="s">
        <v>60</v>
      </c>
      <c r="B30" s="18" t="s">
        <v>61</v>
      </c>
      <c r="C30" s="15" t="s">
        <v>31</v>
      </c>
      <c r="D30" s="22" t="s">
        <v>97</v>
      </c>
      <c r="E30" s="22" t="s">
        <v>97</v>
      </c>
      <c r="F30" s="22" t="s">
        <v>97</v>
      </c>
      <c r="G30" s="22" t="s">
        <v>97</v>
      </c>
      <c r="H30" s="22" t="s">
        <v>97</v>
      </c>
      <c r="I30" s="22" t="s">
        <v>97</v>
      </c>
      <c r="J30" s="22" t="s">
        <v>97</v>
      </c>
      <c r="K30" s="22" t="s">
        <v>97</v>
      </c>
      <c r="L30" s="22" t="s">
        <v>97</v>
      </c>
      <c r="M30" s="22" t="s">
        <v>97</v>
      </c>
      <c r="N30" s="22" t="s">
        <v>97</v>
      </c>
      <c r="O30" s="22" t="s">
        <v>97</v>
      </c>
      <c r="P30" s="22" t="s">
        <v>97</v>
      </c>
      <c r="Q30" s="22" t="s">
        <v>97</v>
      </c>
      <c r="R30" s="22" t="s">
        <v>97</v>
      </c>
      <c r="S30" s="22" t="s">
        <v>97</v>
      </c>
    </row>
    <row r="31" spans="1:19" ht="78.75" x14ac:dyDescent="0.25">
      <c r="A31" s="13" t="s">
        <v>62</v>
      </c>
      <c r="B31" s="18" t="s">
        <v>63</v>
      </c>
      <c r="C31" s="15" t="s">
        <v>31</v>
      </c>
      <c r="D31" s="22" t="s">
        <v>97</v>
      </c>
      <c r="E31" s="22" t="s">
        <v>97</v>
      </c>
      <c r="F31" s="22" t="s">
        <v>97</v>
      </c>
      <c r="G31" s="22" t="s">
        <v>97</v>
      </c>
      <c r="H31" s="22" t="s">
        <v>97</v>
      </c>
      <c r="I31" s="22" t="s">
        <v>97</v>
      </c>
      <c r="J31" s="22" t="s">
        <v>97</v>
      </c>
      <c r="K31" s="22" t="s">
        <v>97</v>
      </c>
      <c r="L31" s="22" t="s">
        <v>97</v>
      </c>
      <c r="M31" s="22" t="s">
        <v>97</v>
      </c>
      <c r="N31" s="22" t="s">
        <v>97</v>
      </c>
      <c r="O31" s="22" t="s">
        <v>97</v>
      </c>
      <c r="P31" s="22" t="s">
        <v>97</v>
      </c>
      <c r="Q31" s="22" t="s">
        <v>97</v>
      </c>
      <c r="R31" s="22" t="s">
        <v>97</v>
      </c>
      <c r="S31" s="22" t="s">
        <v>97</v>
      </c>
    </row>
    <row r="32" spans="1:19" ht="31.5" x14ac:dyDescent="0.25">
      <c r="A32" s="13" t="s">
        <v>64</v>
      </c>
      <c r="B32" s="18" t="s">
        <v>65</v>
      </c>
      <c r="C32" s="15" t="s">
        <v>31</v>
      </c>
      <c r="D32" s="22" t="s">
        <v>97</v>
      </c>
      <c r="E32" s="22" t="s">
        <v>97</v>
      </c>
      <c r="F32" s="22" t="s">
        <v>97</v>
      </c>
      <c r="G32" s="22" t="s">
        <v>97</v>
      </c>
      <c r="H32" s="22" t="s">
        <v>97</v>
      </c>
      <c r="I32" s="22" t="s">
        <v>97</v>
      </c>
      <c r="J32" s="22" t="s">
        <v>97</v>
      </c>
      <c r="K32" s="22" t="s">
        <v>97</v>
      </c>
      <c r="L32" s="22" t="s">
        <v>97</v>
      </c>
      <c r="M32" s="22" t="s">
        <v>97</v>
      </c>
      <c r="N32" s="22" t="s">
        <v>97</v>
      </c>
      <c r="O32" s="22" t="s">
        <v>97</v>
      </c>
      <c r="P32" s="22" t="s">
        <v>97</v>
      </c>
      <c r="Q32" s="22" t="s">
        <v>97</v>
      </c>
      <c r="R32" s="22" t="s">
        <v>97</v>
      </c>
      <c r="S32" s="22" t="s">
        <v>97</v>
      </c>
    </row>
    <row r="33" spans="1:19" ht="31.5" x14ac:dyDescent="0.25">
      <c r="A33" s="13" t="s">
        <v>66</v>
      </c>
      <c r="B33" s="17" t="s">
        <v>67</v>
      </c>
      <c r="C33" s="15" t="s">
        <v>31</v>
      </c>
      <c r="D33" s="21">
        <f>SUM(D34,D35,D36,D40)</f>
        <v>2509.6768050160008</v>
      </c>
      <c r="E33" s="22" t="s">
        <v>97</v>
      </c>
      <c r="F33" s="21">
        <f>SUM(F34,F35,F36,F40)</f>
        <v>2509.6768050160008</v>
      </c>
      <c r="G33" s="21">
        <f t="shared" ref="G33:M33" si="9">SUM(G34,G35,G36,G40)</f>
        <v>0</v>
      </c>
      <c r="H33" s="21">
        <f t="shared" si="9"/>
        <v>0</v>
      </c>
      <c r="I33" s="21">
        <f t="shared" si="9"/>
        <v>2509.6768050160008</v>
      </c>
      <c r="J33" s="21">
        <f t="shared" si="9"/>
        <v>0</v>
      </c>
      <c r="K33" s="21">
        <f t="shared" si="9"/>
        <v>2106.7695251499999</v>
      </c>
      <c r="L33" s="22" t="s">
        <v>97</v>
      </c>
      <c r="M33" s="21">
        <f t="shared" si="9"/>
        <v>2106.7695251499999</v>
      </c>
      <c r="N33" s="22" t="s">
        <v>97</v>
      </c>
      <c r="O33" s="22" t="s">
        <v>97</v>
      </c>
      <c r="P33" s="22" t="s">
        <v>97</v>
      </c>
      <c r="Q33" s="22" t="s">
        <v>97</v>
      </c>
      <c r="R33" s="22" t="s">
        <v>97</v>
      </c>
      <c r="S33" s="22" t="s">
        <v>97</v>
      </c>
    </row>
    <row r="34" spans="1:19" ht="47.25" x14ac:dyDescent="0.25">
      <c r="A34" s="13" t="s">
        <v>68</v>
      </c>
      <c r="B34" s="18" t="s">
        <v>69</v>
      </c>
      <c r="C34" s="15" t="s">
        <v>31</v>
      </c>
      <c r="D34" s="22" t="s">
        <v>97</v>
      </c>
      <c r="E34" s="22" t="s">
        <v>97</v>
      </c>
      <c r="F34" s="22" t="s">
        <v>97</v>
      </c>
      <c r="G34" s="22" t="s">
        <v>97</v>
      </c>
      <c r="H34" s="22" t="s">
        <v>97</v>
      </c>
      <c r="I34" s="22" t="s">
        <v>97</v>
      </c>
      <c r="J34" s="22" t="s">
        <v>97</v>
      </c>
      <c r="K34" s="22" t="s">
        <v>97</v>
      </c>
      <c r="L34" s="22" t="s">
        <v>97</v>
      </c>
      <c r="M34" s="22" t="s">
        <v>97</v>
      </c>
      <c r="N34" s="22" t="s">
        <v>97</v>
      </c>
      <c r="O34" s="22" t="s">
        <v>97</v>
      </c>
      <c r="P34" s="22" t="s">
        <v>97</v>
      </c>
      <c r="Q34" s="22" t="s">
        <v>97</v>
      </c>
      <c r="R34" s="22" t="s">
        <v>97</v>
      </c>
      <c r="S34" s="22" t="s">
        <v>97</v>
      </c>
    </row>
    <row r="35" spans="1:19" ht="63" x14ac:dyDescent="0.25">
      <c r="A35" s="13" t="s">
        <v>70</v>
      </c>
      <c r="B35" s="18" t="s">
        <v>71</v>
      </c>
      <c r="C35" s="15" t="s">
        <v>31</v>
      </c>
      <c r="D35" s="22" t="s">
        <v>97</v>
      </c>
      <c r="E35" s="22" t="s">
        <v>97</v>
      </c>
      <c r="F35" s="22" t="s">
        <v>97</v>
      </c>
      <c r="G35" s="22" t="s">
        <v>97</v>
      </c>
      <c r="H35" s="22" t="s">
        <v>97</v>
      </c>
      <c r="I35" s="22" t="s">
        <v>97</v>
      </c>
      <c r="J35" s="22" t="s">
        <v>97</v>
      </c>
      <c r="K35" s="22" t="s">
        <v>97</v>
      </c>
      <c r="L35" s="22" t="s">
        <v>97</v>
      </c>
      <c r="M35" s="22" t="s">
        <v>97</v>
      </c>
      <c r="N35" s="22" t="s">
        <v>97</v>
      </c>
      <c r="O35" s="22" t="s">
        <v>97</v>
      </c>
      <c r="P35" s="22" t="s">
        <v>97</v>
      </c>
      <c r="Q35" s="22" t="s">
        <v>97</v>
      </c>
      <c r="R35" s="22" t="s">
        <v>97</v>
      </c>
      <c r="S35" s="22" t="s">
        <v>97</v>
      </c>
    </row>
    <row r="36" spans="1:19" ht="47.25" x14ac:dyDescent="0.25">
      <c r="A36" s="13" t="s">
        <v>72</v>
      </c>
      <c r="B36" s="18" t="s">
        <v>73</v>
      </c>
      <c r="C36" s="15" t="s">
        <v>31</v>
      </c>
      <c r="D36" s="21">
        <f>SUM(D37:D39)</f>
        <v>2430.6035911960007</v>
      </c>
      <c r="E36" s="22" t="s">
        <v>97</v>
      </c>
      <c r="F36" s="21">
        <f>SUM(F37:F39)</f>
        <v>2430.6035911960007</v>
      </c>
      <c r="G36" s="21">
        <f t="shared" ref="G36:M36" si="10">SUM(G37:G39)</f>
        <v>0</v>
      </c>
      <c r="H36" s="21">
        <f t="shared" si="10"/>
        <v>0</v>
      </c>
      <c r="I36" s="21">
        <f t="shared" si="10"/>
        <v>2430.6035911960007</v>
      </c>
      <c r="J36" s="21">
        <f t="shared" si="10"/>
        <v>0</v>
      </c>
      <c r="K36" s="21">
        <f t="shared" si="10"/>
        <v>2027.6963113300001</v>
      </c>
      <c r="L36" s="22" t="s">
        <v>97</v>
      </c>
      <c r="M36" s="21">
        <f t="shared" si="10"/>
        <v>2027.6963113300001</v>
      </c>
      <c r="N36" s="22" t="s">
        <v>97</v>
      </c>
      <c r="O36" s="22" t="s">
        <v>97</v>
      </c>
      <c r="P36" s="22" t="s">
        <v>97</v>
      </c>
      <c r="Q36" s="22" t="s">
        <v>97</v>
      </c>
      <c r="R36" s="22" t="s">
        <v>97</v>
      </c>
      <c r="S36" s="22" t="s">
        <v>97</v>
      </c>
    </row>
    <row r="37" spans="1:19" ht="73.5" customHeight="1" x14ac:dyDescent="0.25">
      <c r="A37" s="13" t="s">
        <v>72</v>
      </c>
      <c r="B37" s="20" t="s">
        <v>74</v>
      </c>
      <c r="C37" s="15" t="s">
        <v>75</v>
      </c>
      <c r="D37" s="21">
        <v>96.109226171999993</v>
      </c>
      <c r="E37" s="24" t="s">
        <v>98</v>
      </c>
      <c r="F37" s="21">
        <f t="shared" ref="F37:F39" si="11">SUM(G37:J37)</f>
        <v>96.109226171999993</v>
      </c>
      <c r="G37" s="21">
        <v>0</v>
      </c>
      <c r="H37" s="21">
        <v>0</v>
      </c>
      <c r="I37" s="21">
        <v>96.109226171999993</v>
      </c>
      <c r="J37" s="21">
        <v>0</v>
      </c>
      <c r="K37" s="21">
        <f t="shared" ref="K37:K39" si="12">M37</f>
        <v>80.091021809999987</v>
      </c>
      <c r="L37" s="23" t="s">
        <v>103</v>
      </c>
      <c r="M37" s="21">
        <v>80.091021809999987</v>
      </c>
      <c r="N37" s="24" t="s">
        <v>104</v>
      </c>
      <c r="O37" s="22" t="s">
        <v>97</v>
      </c>
      <c r="P37" s="22" t="s">
        <v>97</v>
      </c>
      <c r="Q37" s="22" t="s">
        <v>97</v>
      </c>
      <c r="R37" s="22" t="s">
        <v>97</v>
      </c>
      <c r="S37" s="22" t="s">
        <v>97</v>
      </c>
    </row>
    <row r="38" spans="1:19" ht="94.5" x14ac:dyDescent="0.25">
      <c r="A38" s="13" t="s">
        <v>72</v>
      </c>
      <c r="B38" s="20" t="s">
        <v>76</v>
      </c>
      <c r="C38" s="15" t="s">
        <v>77</v>
      </c>
      <c r="D38" s="21">
        <v>108.67611341999999</v>
      </c>
      <c r="E38" s="24" t="s">
        <v>98</v>
      </c>
      <c r="F38" s="21">
        <f t="shared" si="11"/>
        <v>108.67611341999999</v>
      </c>
      <c r="G38" s="21">
        <v>0</v>
      </c>
      <c r="H38" s="21">
        <v>0</v>
      </c>
      <c r="I38" s="21">
        <v>108.67611341999999</v>
      </c>
      <c r="J38" s="21">
        <v>0</v>
      </c>
      <c r="K38" s="21">
        <f t="shared" si="12"/>
        <v>90.563427849999997</v>
      </c>
      <c r="L38" s="23" t="s">
        <v>103</v>
      </c>
      <c r="M38" s="21">
        <v>90.563427849999997</v>
      </c>
      <c r="N38" s="24" t="s">
        <v>105</v>
      </c>
      <c r="O38" s="22" t="s">
        <v>97</v>
      </c>
      <c r="P38" s="22" t="s">
        <v>97</v>
      </c>
      <c r="Q38" s="22" t="s">
        <v>97</v>
      </c>
      <c r="R38" s="22" t="s">
        <v>97</v>
      </c>
      <c r="S38" s="22" t="s">
        <v>97</v>
      </c>
    </row>
    <row r="39" spans="1:19" ht="252" x14ac:dyDescent="0.25">
      <c r="A39" s="13" t="s">
        <v>72</v>
      </c>
      <c r="B39" s="20" t="s">
        <v>78</v>
      </c>
      <c r="C39" s="15" t="s">
        <v>79</v>
      </c>
      <c r="D39" s="21">
        <v>2225.8182516040006</v>
      </c>
      <c r="E39" s="24" t="s">
        <v>98</v>
      </c>
      <c r="F39" s="21">
        <f t="shared" si="11"/>
        <v>2225.8182516040006</v>
      </c>
      <c r="G39" s="21">
        <v>0</v>
      </c>
      <c r="H39" s="21">
        <v>0</v>
      </c>
      <c r="I39" s="21">
        <v>2225.8182516040006</v>
      </c>
      <c r="J39" s="21">
        <v>0</v>
      </c>
      <c r="K39" s="21">
        <f t="shared" si="12"/>
        <v>1857.0418616700001</v>
      </c>
      <c r="L39" s="23" t="s">
        <v>103</v>
      </c>
      <c r="M39" s="21">
        <v>1857.0418616700001</v>
      </c>
      <c r="N39" s="24" t="s">
        <v>106</v>
      </c>
      <c r="O39" s="22" t="s">
        <v>97</v>
      </c>
      <c r="P39" s="22" t="s">
        <v>97</v>
      </c>
      <c r="Q39" s="22" t="s">
        <v>97</v>
      </c>
      <c r="R39" s="22" t="s">
        <v>97</v>
      </c>
      <c r="S39" s="22" t="s">
        <v>97</v>
      </c>
    </row>
    <row r="40" spans="1:19" ht="47.25" x14ac:dyDescent="0.25">
      <c r="A40" s="13" t="s">
        <v>80</v>
      </c>
      <c r="B40" s="18" t="s">
        <v>81</v>
      </c>
      <c r="C40" s="15" t="s">
        <v>31</v>
      </c>
      <c r="D40" s="21">
        <f>SUM(D41,D42)</f>
        <v>79.073213819999992</v>
      </c>
      <c r="E40" s="22" t="s">
        <v>97</v>
      </c>
      <c r="F40" s="21">
        <f>SUM(F41,F42)</f>
        <v>79.073213819999992</v>
      </c>
      <c r="G40" s="21">
        <f t="shared" ref="G40:M40" si="13">SUM(G41,G42)</f>
        <v>0</v>
      </c>
      <c r="H40" s="21">
        <f t="shared" si="13"/>
        <v>0</v>
      </c>
      <c r="I40" s="21">
        <f t="shared" si="13"/>
        <v>79.073213819999992</v>
      </c>
      <c r="J40" s="21">
        <f t="shared" si="13"/>
        <v>0</v>
      </c>
      <c r="K40" s="21">
        <f t="shared" si="13"/>
        <v>79.073213819999992</v>
      </c>
      <c r="L40" s="22" t="s">
        <v>97</v>
      </c>
      <c r="M40" s="21">
        <f t="shared" si="13"/>
        <v>79.073213819999992</v>
      </c>
      <c r="N40" s="22" t="s">
        <v>97</v>
      </c>
      <c r="O40" s="22" t="s">
        <v>97</v>
      </c>
      <c r="P40" s="22" t="s">
        <v>97</v>
      </c>
      <c r="Q40" s="22" t="s">
        <v>97</v>
      </c>
      <c r="R40" s="22" t="s">
        <v>97</v>
      </c>
      <c r="S40" s="22" t="s">
        <v>97</v>
      </c>
    </row>
    <row r="41" spans="1:19" ht="78.75" x14ac:dyDescent="0.25">
      <c r="A41" s="13" t="s">
        <v>82</v>
      </c>
      <c r="B41" s="19" t="s">
        <v>83</v>
      </c>
      <c r="C41" s="15" t="s">
        <v>31</v>
      </c>
      <c r="D41" s="22" t="s">
        <v>97</v>
      </c>
      <c r="E41" s="22" t="s">
        <v>97</v>
      </c>
      <c r="F41" s="22" t="s">
        <v>97</v>
      </c>
      <c r="G41" s="22" t="s">
        <v>97</v>
      </c>
      <c r="H41" s="22" t="s">
        <v>97</v>
      </c>
      <c r="I41" s="22" t="s">
        <v>97</v>
      </c>
      <c r="J41" s="22" t="s">
        <v>97</v>
      </c>
      <c r="K41" s="22" t="s">
        <v>97</v>
      </c>
      <c r="L41" s="22" t="s">
        <v>97</v>
      </c>
      <c r="M41" s="22" t="s">
        <v>97</v>
      </c>
      <c r="N41" s="22" t="s">
        <v>97</v>
      </c>
      <c r="O41" s="22" t="s">
        <v>97</v>
      </c>
      <c r="P41" s="22" t="s">
        <v>97</v>
      </c>
      <c r="Q41" s="22" t="s">
        <v>97</v>
      </c>
      <c r="R41" s="22" t="s">
        <v>97</v>
      </c>
      <c r="S41" s="22" t="s">
        <v>97</v>
      </c>
    </row>
    <row r="42" spans="1:19" ht="63" x14ac:dyDescent="0.25">
      <c r="A42" s="13" t="s">
        <v>84</v>
      </c>
      <c r="B42" s="19" t="s">
        <v>85</v>
      </c>
      <c r="C42" s="15" t="s">
        <v>31</v>
      </c>
      <c r="D42" s="21">
        <f>D43</f>
        <v>79.073213819999992</v>
      </c>
      <c r="E42" s="22" t="s">
        <v>97</v>
      </c>
      <c r="F42" s="21">
        <f>F43</f>
        <v>79.073213819999992</v>
      </c>
      <c r="G42" s="21">
        <f t="shared" ref="G42:M42" si="14">G43</f>
        <v>0</v>
      </c>
      <c r="H42" s="21">
        <f t="shared" si="14"/>
        <v>0</v>
      </c>
      <c r="I42" s="21">
        <f t="shared" si="14"/>
        <v>79.073213819999992</v>
      </c>
      <c r="J42" s="21">
        <f t="shared" si="14"/>
        <v>0</v>
      </c>
      <c r="K42" s="21">
        <f t="shared" si="14"/>
        <v>79.073213819999992</v>
      </c>
      <c r="L42" s="22" t="s">
        <v>97</v>
      </c>
      <c r="M42" s="21">
        <f t="shared" si="14"/>
        <v>79.073213819999992</v>
      </c>
      <c r="N42" s="22" t="s">
        <v>97</v>
      </c>
      <c r="O42" s="22" t="s">
        <v>97</v>
      </c>
      <c r="P42" s="22" t="s">
        <v>97</v>
      </c>
      <c r="Q42" s="22" t="s">
        <v>97</v>
      </c>
      <c r="R42" s="22" t="s">
        <v>97</v>
      </c>
      <c r="S42" s="22" t="s">
        <v>97</v>
      </c>
    </row>
    <row r="43" spans="1:19" ht="94.5" x14ac:dyDescent="0.25">
      <c r="A43" s="13" t="s">
        <v>84</v>
      </c>
      <c r="B43" s="20" t="s">
        <v>86</v>
      </c>
      <c r="C43" s="15" t="s">
        <v>87</v>
      </c>
      <c r="D43" s="21">
        <v>79.073213819999992</v>
      </c>
      <c r="E43" s="24" t="s">
        <v>98</v>
      </c>
      <c r="F43" s="21">
        <f>SUM(G43:J43)</f>
        <v>79.073213819999992</v>
      </c>
      <c r="G43" s="21">
        <v>0</v>
      </c>
      <c r="H43" s="21">
        <v>0</v>
      </c>
      <c r="I43" s="21">
        <v>79.073213819999992</v>
      </c>
      <c r="J43" s="21">
        <v>0</v>
      </c>
      <c r="K43" s="21">
        <f>M43</f>
        <v>79.073213819999992</v>
      </c>
      <c r="L43" s="23" t="s">
        <v>107</v>
      </c>
      <c r="M43" s="21">
        <v>79.073213819999992</v>
      </c>
      <c r="N43" s="24" t="s">
        <v>108</v>
      </c>
      <c r="O43" s="22" t="s">
        <v>97</v>
      </c>
      <c r="P43" s="22" t="s">
        <v>97</v>
      </c>
      <c r="Q43" s="22" t="s">
        <v>97</v>
      </c>
      <c r="R43" s="22" t="s">
        <v>97</v>
      </c>
      <c r="S43" s="22" t="s">
        <v>97</v>
      </c>
    </row>
    <row r="44" spans="1:19" ht="63" x14ac:dyDescent="0.25">
      <c r="A44" s="13" t="s">
        <v>88</v>
      </c>
      <c r="B44" s="17" t="s">
        <v>89</v>
      </c>
      <c r="C44" s="15" t="s">
        <v>31</v>
      </c>
      <c r="D44" s="22" t="s">
        <v>97</v>
      </c>
      <c r="E44" s="22" t="s">
        <v>97</v>
      </c>
      <c r="F44" s="22" t="s">
        <v>97</v>
      </c>
      <c r="G44" s="22" t="s">
        <v>97</v>
      </c>
      <c r="H44" s="22" t="s">
        <v>97</v>
      </c>
      <c r="I44" s="22" t="s">
        <v>97</v>
      </c>
      <c r="J44" s="22" t="s">
        <v>97</v>
      </c>
      <c r="K44" s="22" t="s">
        <v>97</v>
      </c>
      <c r="L44" s="22" t="s">
        <v>97</v>
      </c>
      <c r="M44" s="22" t="s">
        <v>97</v>
      </c>
      <c r="N44" s="22" t="s">
        <v>97</v>
      </c>
      <c r="O44" s="22" t="s">
        <v>97</v>
      </c>
      <c r="P44" s="22" t="s">
        <v>97</v>
      </c>
      <c r="Q44" s="22" t="s">
        <v>97</v>
      </c>
      <c r="R44" s="22" t="s">
        <v>97</v>
      </c>
      <c r="S44" s="22" t="s">
        <v>97</v>
      </c>
    </row>
    <row r="45" spans="1:19" ht="31.5" x14ac:dyDescent="0.25">
      <c r="A45" s="13" t="s">
        <v>90</v>
      </c>
      <c r="B45" s="17" t="s">
        <v>91</v>
      </c>
      <c r="C45" s="15" t="s">
        <v>31</v>
      </c>
      <c r="D45" s="21">
        <f>SUM(D46:D46)</f>
        <v>4.1916000000000002</v>
      </c>
      <c r="E45" s="22" t="s">
        <v>97</v>
      </c>
      <c r="F45" s="21">
        <f>SUM(F46:F46)</f>
        <v>4.1916000000000002</v>
      </c>
      <c r="G45" s="21">
        <f t="shared" ref="G45:M45" si="15">SUM(G46:G46)</f>
        <v>0</v>
      </c>
      <c r="H45" s="21">
        <f t="shared" si="15"/>
        <v>0</v>
      </c>
      <c r="I45" s="21">
        <f t="shared" si="15"/>
        <v>4.1916000000000002</v>
      </c>
      <c r="J45" s="21">
        <f t="shared" si="15"/>
        <v>0</v>
      </c>
      <c r="K45" s="21">
        <f t="shared" si="15"/>
        <v>3.4929999999999999</v>
      </c>
      <c r="L45" s="22" t="s">
        <v>97</v>
      </c>
      <c r="M45" s="21">
        <f t="shared" si="15"/>
        <v>3.4929999999999999</v>
      </c>
      <c r="N45" s="22" t="s">
        <v>97</v>
      </c>
      <c r="O45" s="22" t="s">
        <v>97</v>
      </c>
      <c r="P45" s="22" t="s">
        <v>97</v>
      </c>
      <c r="Q45" s="22" t="s">
        <v>97</v>
      </c>
      <c r="R45" s="22" t="s">
        <v>97</v>
      </c>
      <c r="S45" s="22" t="s">
        <v>97</v>
      </c>
    </row>
    <row r="46" spans="1:19" ht="299.25" x14ac:dyDescent="0.25">
      <c r="A46" s="13" t="s">
        <v>90</v>
      </c>
      <c r="B46" s="20" t="s">
        <v>92</v>
      </c>
      <c r="C46" s="15" t="s">
        <v>93</v>
      </c>
      <c r="D46" s="21">
        <v>4.1916000000000002</v>
      </c>
      <c r="E46" s="24" t="s">
        <v>98</v>
      </c>
      <c r="F46" s="21">
        <f>SUM(G46:J46)</f>
        <v>4.1916000000000002</v>
      </c>
      <c r="G46" s="21">
        <v>0</v>
      </c>
      <c r="H46" s="21">
        <v>0</v>
      </c>
      <c r="I46" s="21">
        <v>4.1916000000000002</v>
      </c>
      <c r="J46" s="21">
        <v>0</v>
      </c>
      <c r="K46" s="21">
        <f>M46</f>
        <v>3.4929999999999999</v>
      </c>
      <c r="L46" s="23" t="s">
        <v>109</v>
      </c>
      <c r="M46" s="21">
        <v>3.4929999999999999</v>
      </c>
      <c r="N46" s="24" t="s">
        <v>110</v>
      </c>
      <c r="O46" s="22" t="s">
        <v>97</v>
      </c>
      <c r="P46" s="22" t="s">
        <v>97</v>
      </c>
      <c r="Q46" s="22" t="s">
        <v>97</v>
      </c>
      <c r="R46" s="22" t="s">
        <v>97</v>
      </c>
      <c r="S46" s="22" t="s">
        <v>97</v>
      </c>
    </row>
    <row r="47" spans="1:19" ht="31.5" x14ac:dyDescent="0.25">
      <c r="A47" s="13" t="s">
        <v>94</v>
      </c>
      <c r="B47" s="16" t="s">
        <v>95</v>
      </c>
      <c r="C47" s="15" t="s">
        <v>31</v>
      </c>
      <c r="D47" s="22" t="s">
        <v>97</v>
      </c>
      <c r="E47" s="22" t="s">
        <v>97</v>
      </c>
      <c r="F47" s="22" t="s">
        <v>97</v>
      </c>
      <c r="G47" s="22" t="s">
        <v>97</v>
      </c>
      <c r="H47" s="22" t="s">
        <v>97</v>
      </c>
      <c r="I47" s="22" t="s">
        <v>97</v>
      </c>
      <c r="J47" s="22" t="s">
        <v>97</v>
      </c>
      <c r="K47" s="22" t="s">
        <v>97</v>
      </c>
      <c r="L47" s="22" t="s">
        <v>97</v>
      </c>
      <c r="M47" s="22" t="s">
        <v>97</v>
      </c>
      <c r="N47" s="22" t="s">
        <v>97</v>
      </c>
      <c r="O47" s="22" t="s">
        <v>97</v>
      </c>
      <c r="P47" s="22" t="s">
        <v>97</v>
      </c>
      <c r="Q47" s="22" t="s">
        <v>97</v>
      </c>
      <c r="R47" s="22" t="s">
        <v>97</v>
      </c>
      <c r="S47" s="22" t="s">
        <v>97</v>
      </c>
    </row>
  </sheetData>
  <mergeCells count="18"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O11:O13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2024-03-23T08:56:05Z</dcterms:created>
  <dcterms:modified xsi:type="dcterms:W3CDTF">2024-03-31T19:22:25Z</dcterms:modified>
</cp:coreProperties>
</file>