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2024\Исполнение\3 кв\Отправка\"/>
    </mc:Choice>
  </mc:AlternateContent>
  <xr:revisionPtr revIDLastSave="0" documentId="8_{1FF948CE-18C1-4759-8DD5-415DE9E81567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Отчет об исполнении" sheetId="4" r:id="rId1"/>
  </sheets>
  <definedNames>
    <definedName name="solver_adj" localSheetId="0" hidden="1">'Отчет об исполнении'!#REF!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'Отчет об исполнении'!#REF!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5191.807</definedName>
    <definedName name="solver_ver" localSheetId="0" hidden="1">3</definedName>
    <definedName name="_xlnm.Print_Area" localSheetId="0">'Отчет об исполнении'!$E$7:$AB$39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1" i="4" l="1"/>
  <c r="I39" i="4" l="1"/>
  <c r="I38" i="4"/>
  <c r="I37" i="4"/>
  <c r="I36" i="4"/>
  <c r="I35" i="4"/>
  <c r="I34" i="4"/>
  <c r="I33" i="4"/>
  <c r="H33" i="4"/>
  <c r="I32" i="4"/>
  <c r="H32" i="4"/>
  <c r="I31" i="4"/>
  <c r="H31" i="4"/>
  <c r="I30" i="4"/>
  <c r="H30" i="4"/>
  <c r="I29" i="4"/>
  <c r="H29" i="4"/>
  <c r="I27" i="4"/>
  <c r="I26" i="4"/>
  <c r="I25" i="4"/>
  <c r="I24" i="4"/>
  <c r="I23" i="4"/>
  <c r="I21" i="4"/>
  <c r="H21" i="4"/>
  <c r="I19" i="4"/>
  <c r="H19" i="4"/>
  <c r="I18" i="4"/>
  <c r="H18" i="4"/>
  <c r="I17" i="4"/>
  <c r="H17" i="4"/>
  <c r="I16" i="4"/>
  <c r="H16" i="4"/>
  <c r="I15" i="4"/>
  <c r="H15" i="4"/>
  <c r="S39" i="4"/>
  <c r="S38" i="4"/>
  <c r="S37" i="4"/>
  <c r="S36" i="4"/>
  <c r="S35" i="4"/>
  <c r="S34" i="4"/>
  <c r="R34" i="4"/>
  <c r="S33" i="4"/>
  <c r="R33" i="4"/>
  <c r="S32" i="4"/>
  <c r="R32" i="4"/>
  <c r="S31" i="4"/>
  <c r="R31" i="4"/>
  <c r="S30" i="4"/>
  <c r="R30" i="4"/>
  <c r="S29" i="4"/>
  <c r="R29" i="4"/>
  <c r="S27" i="4"/>
  <c r="S26" i="4"/>
  <c r="S25" i="4"/>
  <c r="S24" i="4"/>
  <c r="S23" i="4"/>
  <c r="S21" i="4"/>
  <c r="R21" i="4"/>
  <c r="S19" i="4"/>
  <c r="R19" i="4"/>
  <c r="S18" i="4"/>
  <c r="R18" i="4"/>
  <c r="S17" i="4"/>
  <c r="R17" i="4"/>
  <c r="S16" i="4"/>
  <c r="R16" i="4"/>
  <c r="S15" i="4"/>
  <c r="R15" i="4"/>
  <c r="AA28" i="4"/>
  <c r="AA22" i="4"/>
  <c r="AA20" i="4"/>
  <c r="AA14" i="4"/>
  <c r="AA13" i="4" l="1"/>
  <c r="Q28" i="4" l="1"/>
  <c r="Q22" i="4"/>
  <c r="Q13" i="4" s="1"/>
  <c r="Q20" i="4"/>
  <c r="Q14" i="4"/>
  <c r="O28" i="4"/>
  <c r="O22" i="4"/>
  <c r="O20" i="4"/>
  <c r="O14" i="4"/>
  <c r="Y28" i="4"/>
  <c r="Y22" i="4"/>
  <c r="Y20" i="4"/>
  <c r="Y14" i="4"/>
  <c r="Y13" i="4" l="1"/>
  <c r="O13" i="4"/>
  <c r="U28" i="4"/>
  <c r="M28" i="4"/>
  <c r="S22" i="4"/>
  <c r="W22" i="4"/>
  <c r="U22" i="4"/>
  <c r="M22" i="4"/>
  <c r="K22" i="4"/>
  <c r="W20" i="4"/>
  <c r="U20" i="4"/>
  <c r="S20" i="4"/>
  <c r="M20" i="4"/>
  <c r="K20" i="4"/>
  <c r="W14" i="4"/>
  <c r="U14" i="4"/>
  <c r="U13" i="4" s="1"/>
  <c r="S14" i="4"/>
  <c r="M14" i="4"/>
  <c r="M13" i="4" s="1"/>
  <c r="K14" i="4"/>
  <c r="W28" i="4" l="1"/>
  <c r="W13" i="4" s="1"/>
  <c r="S28" i="4"/>
  <c r="S13" i="4" s="1"/>
  <c r="I20" i="4" l="1"/>
  <c r="D28" i="4"/>
  <c r="D22" i="4"/>
  <c r="D20" i="4"/>
  <c r="D14" i="4"/>
  <c r="K28" i="4" l="1"/>
  <c r="K13" i="4" s="1"/>
  <c r="I22" i="4"/>
  <c r="I14" i="4"/>
  <c r="I28" i="4"/>
  <c r="I13" i="4" l="1"/>
</calcChain>
</file>

<file path=xl/sharedStrings.xml><?xml version="1.0" encoding="utf-8"?>
<sst xmlns="http://schemas.openxmlformats.org/spreadsheetml/2006/main" count="237" uniqueCount="54">
  <si>
    <t>Ед. изм.</t>
  </si>
  <si>
    <t>шт.</t>
  </si>
  <si>
    <t>Принтер (А4)</t>
  </si>
  <si>
    <t>Серверное оборудование</t>
  </si>
  <si>
    <t>Наименование инвестиционного проекта</t>
  </si>
  <si>
    <t>Всего 2024 год</t>
  </si>
  <si>
    <t>Идентификатор инвестиционного проекта</t>
  </si>
  <si>
    <t>1 квартал</t>
  </si>
  <si>
    <t>2 квартал</t>
  </si>
  <si>
    <t xml:space="preserve">Приобретение ВТиОТ  </t>
  </si>
  <si>
    <t xml:space="preserve">Приобретение автотранспортной техники </t>
  </si>
  <si>
    <t xml:space="preserve">Энергосбережение </t>
  </si>
  <si>
    <t xml:space="preserve">Создание ИСУЭЭ(М) </t>
  </si>
  <si>
    <t>L_3.05_ISUEE</t>
  </si>
  <si>
    <t>L_3.04_ENERGOSB</t>
  </si>
  <si>
    <t>L_3.02_AVTO</t>
  </si>
  <si>
    <t>L_3.01_VTiOT</t>
  </si>
  <si>
    <t>-</t>
  </si>
  <si>
    <t>Многофункциональное устройство (А4)</t>
  </si>
  <si>
    <t>Монитор для персонального компьютера</t>
  </si>
  <si>
    <t>Персональный компьютер</t>
  </si>
  <si>
    <t>Приобретение модификаций (модернизация) программного обеспечения верхнего уровня интеллектуальной системы учета электроэнергии</t>
  </si>
  <si>
    <t>Приобретение пакета расширений точек учёта программного обеспечения верхнего уровня интеллектуальной системы учета электроэнергии</t>
  </si>
  <si>
    <t>Приобретение модификаций (модернизация) программного обеспечения SmartGrid</t>
  </si>
  <si>
    <t>Работы по монтажу приборов учета электрической энергии, трансформаторов тока, базовых станций</t>
  </si>
  <si>
    <t>Программное обеспечение "Учет" для УСПД ВАВИОТ</t>
  </si>
  <si>
    <t>Приобретение прочего вспомогательного оборудования</t>
  </si>
  <si>
    <t>Всего по мероприятиям инвестиционной программы</t>
  </si>
  <si>
    <t>Реконструкция системы отопления в здании центрального аппарата обособленного подразделения (р. п. Новоспасское)</t>
  </si>
  <si>
    <t>Реконструкция системы отопления в здании центрального аппарата обособленного подразделения (р. п. Вешкайма)</t>
  </si>
  <si>
    <t>Реконструкция системы отопления в здании центрального аппарата обособленного подразделения (г. Барыш)</t>
  </si>
  <si>
    <t>Капитальный ремонт здания центрального аппарата обособленного подразделения в р. п. Сурское (установка окон из ПВХ-профилей, замена электрической проводки, утепление полов)</t>
  </si>
  <si>
    <t>Замена силовых трансформаторов в трансформаторной подстанции на территории центрального аппарата (г. Ульяновск)</t>
  </si>
  <si>
    <t>Легковой автомобиль Lada Niva</t>
  </si>
  <si>
    <t>Утверждённый план</t>
  </si>
  <si>
    <t>Количество</t>
  </si>
  <si>
    <t>Сумма</t>
  </si>
  <si>
    <t>Факт</t>
  </si>
  <si>
    <t>Примечания</t>
  </si>
  <si>
    <t>Фактические расходы на приобретение и монтаж трансформаторов тока учтены в стоимости общедомовых (трехфазных) приборов учета полукосвенного включения</t>
  </si>
  <si>
    <t>Расходы на вспомогательное оборудование для монтажа базовых станций.</t>
  </si>
  <si>
    <t>По фактическим данным указаны расходы в отношении монтажа базовых станций.</t>
  </si>
  <si>
    <t>Фактическая стоимость сформирована с учётом монтажа приборов учета.</t>
  </si>
  <si>
    <t>Фактическая стоимость сформирована с учетом стоимости монтажа приборов учета, стоимости трансформаторов и стоимости их монтажа.</t>
  </si>
  <si>
    <t>Индивидуальные приборы учета</t>
  </si>
  <si>
    <t xml:space="preserve">Общедомовые приборы учета прямого включения </t>
  </si>
  <si>
    <t xml:space="preserve">Общедомовые приборы учета полукосвенного включения </t>
  </si>
  <si>
    <t xml:space="preserve">Трансформаторы тока </t>
  </si>
  <si>
    <t xml:space="preserve">Базовые станции </t>
  </si>
  <si>
    <t>3 квартал</t>
  </si>
  <si>
    <t>4 квартал</t>
  </si>
  <si>
    <t>Отчет об исполнении инвестиционной программы АО "Ульяновскэнерго" за 3 квартал (9 месяцев) 2024 года, тыс. руб. без НДС</t>
  </si>
  <si>
    <t>Перераспределение сумм освоения в пользу МФУ.</t>
  </si>
  <si>
    <t>Доработанным проектом инвестиционной программы АО "Ульяновскэнерго" на 2024-2029 годы предусмотрен отказ от реализации мероприятий титула с частичным перераспределением финансирования в пользу титула "Создание ИСУЭЭ(М)"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</si>
</sst>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4" fillId="0" borderId="0"/>
  </cellStyleXfs>
  <cellXfs count="65">
    <xf numFmtId="0" fontId="0" fillId="0" borderId="0" xfId="0"/>
    <xf numFmtId="0" fontId="1" fillId="0" borderId="0" xfId="0" applyFont="1"/>
    <xf numFmtId="0" fontId="1" fillId="0" borderId="2" xfId="1" applyFont="1" applyFill="1" applyBorder="1"/>
    <xf numFmtId="0" fontId="1" fillId="0" borderId="0" xfId="0" applyFont="1" applyAlignment="1">
      <alignment horizontal="center" vertical="center"/>
    </xf>
    <xf numFmtId="0" fontId="6" fillId="0" borderId="0" xfId="0" applyFont="1"/>
    <xf numFmtId="1" fontId="1" fillId="0" borderId="0" xfId="0" applyNumberFormat="1" applyFont="1"/>
    <xf numFmtId="1" fontId="1" fillId="0" borderId="0" xfId="0" applyNumberFormat="1" applyFont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2" xfId="1" applyFont="1" applyFill="1" applyBorder="1"/>
    <xf numFmtId="3" fontId="7" fillId="0" borderId="2" xfId="2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wrapText="1"/>
    </xf>
    <xf numFmtId="3" fontId="7" fillId="0" borderId="11" xfId="0" applyNumberFormat="1" applyFont="1" applyBorder="1" applyAlignment="1">
      <alignment horizontal="center" vertical="center"/>
    </xf>
    <xf numFmtId="0" fontId="7" fillId="0" borderId="10" xfId="1" applyFont="1" applyFill="1" applyBorder="1" applyAlignment="1">
      <alignment horizontal="left" indent="2"/>
    </xf>
    <xf numFmtId="0" fontId="1" fillId="0" borderId="10" xfId="1" applyFont="1" applyFill="1" applyBorder="1" applyAlignment="1">
      <alignment horizontal="left" wrapText="1" indent="4"/>
    </xf>
    <xf numFmtId="3" fontId="1" fillId="0" borderId="11" xfId="0" applyNumberFormat="1" applyFont="1" applyBorder="1" applyAlignment="1">
      <alignment horizontal="center" vertical="center"/>
    </xf>
    <xf numFmtId="0" fontId="7" fillId="0" borderId="10" xfId="1" applyFont="1" applyFill="1" applyBorder="1" applyAlignment="1">
      <alignment horizontal="left" indent="3"/>
    </xf>
    <xf numFmtId="0" fontId="1" fillId="0" borderId="10" xfId="1" applyFont="1" applyFill="1" applyBorder="1" applyAlignment="1">
      <alignment horizontal="left" vertical="center" wrapText="1" indent="4"/>
    </xf>
    <xf numFmtId="0" fontId="1" fillId="0" borderId="12" xfId="1" applyFont="1" applyFill="1" applyBorder="1" applyAlignment="1">
      <alignment horizontal="left" vertical="center" wrapText="1" indent="4"/>
    </xf>
    <xf numFmtId="0" fontId="1" fillId="0" borderId="13" xfId="1" applyFont="1" applyFill="1" applyBorder="1"/>
    <xf numFmtId="3" fontId="1" fillId="0" borderId="13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3" fontId="7" fillId="0" borderId="4" xfId="2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10" xfId="2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7" fillId="0" borderId="2" xfId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 indent="2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wrapText="1"/>
    </xf>
  </cellXfs>
  <cellStyles count="4">
    <cellStyle name="Обычный" xfId="0" builtinId="0"/>
    <cellStyle name="Обычный 2" xfId="3" xr:uid="{3238F0A6-C9E4-4690-AF5F-E6DE23A147F8}"/>
    <cellStyle name="Обычный 2 2" xfId="1" xr:uid="{00000000-0005-0000-0000-000001000000}"/>
    <cellStyle name="Финансовый" xfId="2" builtinId="3"/>
  </cellStyles>
  <dxfs count="0"/>
  <tableStyles count="0" defaultTableStyle="TableStyleMedium2" defaultPivotStyle="PivotStyleLight16"/>
  <colors>
    <mruColors>
      <color rgb="FFFFFA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91BD5-22F7-4437-A951-AA11E7560B81}">
  <sheetPr>
    <pageSetUpPr fitToPage="1"/>
  </sheetPr>
  <dimension ref="D1:AB50"/>
  <sheetViews>
    <sheetView tabSelected="1" zoomScale="70" zoomScaleNormal="70" workbookViewId="0">
      <pane xSplit="7" ySplit="12" topLeftCell="H13" activePane="bottomRight" state="frozen"/>
      <selection pane="topRight" activeCell="J1" sqref="J1"/>
      <selection pane="bottomLeft" activeCell="A11" sqref="A11"/>
      <selection pane="bottomRight" activeCell="K25" sqref="K25"/>
    </sheetView>
  </sheetViews>
  <sheetFormatPr defaultRowHeight="15" x14ac:dyDescent="0.25"/>
  <cols>
    <col min="1" max="4" width="0.85546875" style="1" customWidth="1"/>
    <col min="5" max="5" width="45.5703125" style="1" customWidth="1"/>
    <col min="6" max="6" width="21" style="1" bestFit="1" customWidth="1"/>
    <col min="7" max="7" width="5.42578125" style="3" customWidth="1"/>
    <col min="8" max="27" width="13.7109375" style="1" customWidth="1"/>
    <col min="28" max="28" width="35.140625" style="1" customWidth="1"/>
    <col min="29" max="16384" width="9.140625" style="1"/>
  </cols>
  <sheetData>
    <row r="1" spans="4:28" ht="3" customHeight="1" x14ac:dyDescent="0.25"/>
    <row r="2" spans="4:28" ht="3" customHeight="1" x14ac:dyDescent="0.25"/>
    <row r="3" spans="4:28" ht="3" customHeight="1" x14ac:dyDescent="0.25"/>
    <row r="4" spans="4:28" ht="3" customHeight="1" x14ac:dyDescent="0.25"/>
    <row r="5" spans="4:28" ht="3" customHeight="1" x14ac:dyDescent="0.25"/>
    <row r="6" spans="4:28" ht="3" customHeight="1" x14ac:dyDescent="0.25"/>
    <row r="7" spans="4:28" ht="3" customHeight="1" x14ac:dyDescent="0.25">
      <c r="E7" s="46" t="s">
        <v>51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39"/>
    </row>
    <row r="8" spans="4:28" ht="15" customHeight="1" x14ac:dyDescent="0.25"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39"/>
    </row>
    <row r="9" spans="4:28" ht="15" customHeight="1" thickBot="1" x14ac:dyDescent="0.3"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0"/>
    </row>
    <row r="10" spans="4:28" ht="15" customHeight="1" x14ac:dyDescent="0.25">
      <c r="E10" s="50" t="s">
        <v>4</v>
      </c>
      <c r="F10" s="52" t="s">
        <v>6</v>
      </c>
      <c r="G10" s="54" t="s">
        <v>0</v>
      </c>
      <c r="H10" s="58" t="s">
        <v>34</v>
      </c>
      <c r="I10" s="59"/>
      <c r="J10" s="59"/>
      <c r="K10" s="59"/>
      <c r="L10" s="59"/>
      <c r="M10" s="59"/>
      <c r="N10" s="59"/>
      <c r="O10" s="59"/>
      <c r="P10" s="59"/>
      <c r="Q10" s="60"/>
      <c r="R10" s="44" t="s">
        <v>37</v>
      </c>
      <c r="S10" s="44"/>
      <c r="T10" s="44"/>
      <c r="U10" s="44"/>
      <c r="V10" s="44"/>
      <c r="W10" s="44"/>
      <c r="X10" s="44"/>
      <c r="Y10" s="44"/>
      <c r="Z10" s="44"/>
      <c r="AA10" s="45"/>
      <c r="AB10" s="48" t="s">
        <v>38</v>
      </c>
    </row>
    <row r="11" spans="4:28" x14ac:dyDescent="0.25">
      <c r="E11" s="51"/>
      <c r="F11" s="53"/>
      <c r="G11" s="55"/>
      <c r="H11" s="56" t="s">
        <v>5</v>
      </c>
      <c r="I11" s="49"/>
      <c r="J11" s="49" t="s">
        <v>7</v>
      </c>
      <c r="K11" s="49"/>
      <c r="L11" s="49" t="s">
        <v>8</v>
      </c>
      <c r="M11" s="49"/>
      <c r="N11" s="49" t="s">
        <v>49</v>
      </c>
      <c r="O11" s="49"/>
      <c r="P11" s="49" t="s">
        <v>50</v>
      </c>
      <c r="Q11" s="57"/>
      <c r="R11" s="48" t="s">
        <v>5</v>
      </c>
      <c r="S11" s="49"/>
      <c r="T11" s="49" t="s">
        <v>7</v>
      </c>
      <c r="U11" s="49"/>
      <c r="V11" s="49" t="s">
        <v>8</v>
      </c>
      <c r="W11" s="49"/>
      <c r="X11" s="49" t="s">
        <v>49</v>
      </c>
      <c r="Y11" s="49"/>
      <c r="Z11" s="49" t="s">
        <v>50</v>
      </c>
      <c r="AA11" s="57"/>
      <c r="AB11" s="48"/>
    </row>
    <row r="12" spans="4:28" x14ac:dyDescent="0.25">
      <c r="E12" s="51"/>
      <c r="F12" s="53"/>
      <c r="G12" s="55"/>
      <c r="H12" s="33" t="s">
        <v>35</v>
      </c>
      <c r="I12" s="8" t="s">
        <v>36</v>
      </c>
      <c r="J12" s="8" t="s">
        <v>35</v>
      </c>
      <c r="K12" s="8" t="s">
        <v>36</v>
      </c>
      <c r="L12" s="8" t="s">
        <v>35</v>
      </c>
      <c r="M12" s="8" t="s">
        <v>36</v>
      </c>
      <c r="N12" s="8" t="s">
        <v>35</v>
      </c>
      <c r="O12" s="8" t="s">
        <v>36</v>
      </c>
      <c r="P12" s="8" t="s">
        <v>35</v>
      </c>
      <c r="Q12" s="15" t="s">
        <v>36</v>
      </c>
      <c r="R12" s="13" t="s">
        <v>35</v>
      </c>
      <c r="S12" s="8" t="s">
        <v>36</v>
      </c>
      <c r="T12" s="8" t="s">
        <v>35</v>
      </c>
      <c r="U12" s="8" t="s">
        <v>36</v>
      </c>
      <c r="V12" s="8" t="s">
        <v>35</v>
      </c>
      <c r="W12" s="8" t="s">
        <v>36</v>
      </c>
      <c r="X12" s="8" t="s">
        <v>35</v>
      </c>
      <c r="Y12" s="8" t="s">
        <v>36</v>
      </c>
      <c r="Z12" s="8" t="s">
        <v>35</v>
      </c>
      <c r="AA12" s="15" t="s">
        <v>36</v>
      </c>
      <c r="AB12" s="48"/>
    </row>
    <row r="13" spans="4:28" s="3" customFormat="1" ht="27" customHeight="1" x14ac:dyDescent="0.25">
      <c r="E13" s="16" t="s">
        <v>27</v>
      </c>
      <c r="F13" s="9"/>
      <c r="G13" s="27" t="s">
        <v>17</v>
      </c>
      <c r="H13" s="34" t="s">
        <v>17</v>
      </c>
      <c r="I13" s="10">
        <f>SUM(I14,I20,I22,I28)</f>
        <v>217186.07337206116</v>
      </c>
      <c r="J13" s="10" t="s">
        <v>17</v>
      </c>
      <c r="K13" s="10">
        <f t="shared" ref="K13" si="0">SUM(K14,K20,K22,K28)</f>
        <v>14483.619006214698</v>
      </c>
      <c r="L13" s="10" t="s">
        <v>17</v>
      </c>
      <c r="M13" s="10">
        <f t="shared" ref="M13:O13" si="1">SUM(M14,M20,M22,M28)</f>
        <v>69906.890069345958</v>
      </c>
      <c r="N13" s="10" t="s">
        <v>17</v>
      </c>
      <c r="O13" s="10">
        <f t="shared" si="1"/>
        <v>82637.223296500495</v>
      </c>
      <c r="P13" s="10" t="s">
        <v>17</v>
      </c>
      <c r="Q13" s="17">
        <f t="shared" ref="Q13" si="2">SUM(Q14,Q20,Q22,Q28)</f>
        <v>50158.341</v>
      </c>
      <c r="R13" s="31" t="s">
        <v>17</v>
      </c>
      <c r="S13" s="10">
        <f t="shared" ref="S13" si="3">SUM(S14,S20,S22,S28)</f>
        <v>156413.79060000001</v>
      </c>
      <c r="T13" s="10" t="s">
        <v>17</v>
      </c>
      <c r="U13" s="10">
        <f t="shared" ref="U13" si="4">SUM(U14,U20,U22,U28)</f>
        <v>970.32580000000007</v>
      </c>
      <c r="V13" s="10" t="s">
        <v>17</v>
      </c>
      <c r="W13" s="10">
        <f t="shared" ref="W13:Y13" si="5">SUM(W14,W20,W22,W28)</f>
        <v>111404.67145999998</v>
      </c>
      <c r="X13" s="10" t="s">
        <v>17</v>
      </c>
      <c r="Y13" s="10">
        <f t="shared" si="5"/>
        <v>44038.793340000004</v>
      </c>
      <c r="Z13" s="10" t="s">
        <v>17</v>
      </c>
      <c r="AA13" s="17">
        <f t="shared" ref="AA13" si="6">SUM(AA14,AA20,AA22,AA28)</f>
        <v>0</v>
      </c>
      <c r="AB13" s="61"/>
    </row>
    <row r="14" spans="4:28" x14ac:dyDescent="0.25">
      <c r="D14" s="4" t="str">
        <f>CONCATENATE(E14," (",F14,")")</f>
        <v>Приобретение ВТиОТ   (L_3.01_VTiOT)</v>
      </c>
      <c r="E14" s="18" t="s">
        <v>9</v>
      </c>
      <c r="F14" s="11" t="s">
        <v>16</v>
      </c>
      <c r="G14" s="28"/>
      <c r="H14" s="34" t="s">
        <v>17</v>
      </c>
      <c r="I14" s="10">
        <f>SUM(I15:I19)</f>
        <v>5191.6163472023582</v>
      </c>
      <c r="J14" s="10" t="s">
        <v>17</v>
      </c>
      <c r="K14" s="10">
        <f t="shared" ref="K14" si="7">SUM(K15:K19)</f>
        <v>0</v>
      </c>
      <c r="L14" s="10" t="s">
        <v>17</v>
      </c>
      <c r="M14" s="10">
        <f t="shared" ref="M14:O14" si="8">SUM(M15:M19)</f>
        <v>675.00505070186739</v>
      </c>
      <c r="N14" s="10" t="s">
        <v>17</v>
      </c>
      <c r="O14" s="10">
        <f t="shared" si="8"/>
        <v>4516.6112965004904</v>
      </c>
      <c r="P14" s="10" t="s">
        <v>17</v>
      </c>
      <c r="Q14" s="17">
        <f t="shared" ref="Q14" si="9">SUM(Q15:Q19)</f>
        <v>0</v>
      </c>
      <c r="R14" s="31" t="s">
        <v>17</v>
      </c>
      <c r="S14" s="10">
        <f t="shared" ref="S14" si="10">SUM(S15:S19)</f>
        <v>4203.65834</v>
      </c>
      <c r="T14" s="10" t="s">
        <v>17</v>
      </c>
      <c r="U14" s="10">
        <f t="shared" ref="U14" si="11">SUM(U15:U19)</f>
        <v>0</v>
      </c>
      <c r="V14" s="10" t="s">
        <v>17</v>
      </c>
      <c r="W14" s="10">
        <f t="shared" ref="W14:Y14" si="12">SUM(W15:W19)</f>
        <v>0</v>
      </c>
      <c r="X14" s="10" t="s">
        <v>17</v>
      </c>
      <c r="Y14" s="10">
        <f t="shared" si="12"/>
        <v>4203.65834</v>
      </c>
      <c r="Z14" s="10" t="s">
        <v>17</v>
      </c>
      <c r="AA14" s="17">
        <f t="shared" ref="AA14" si="13">SUM(AA15:AA19)</f>
        <v>0</v>
      </c>
      <c r="AB14" s="62"/>
    </row>
    <row r="15" spans="4:28" ht="30" x14ac:dyDescent="0.25">
      <c r="E15" s="19" t="s">
        <v>2</v>
      </c>
      <c r="F15" s="2"/>
      <c r="G15" s="29" t="s">
        <v>1</v>
      </c>
      <c r="H15" s="34">
        <f t="shared" ref="H15:H19" si="14">SUM(J15,L15,N15,P15)</f>
        <v>6</v>
      </c>
      <c r="I15" s="10">
        <f t="shared" ref="I15:I19" si="15">SUM(K15,M15,O15,Q15)</f>
        <v>411.00286178475545</v>
      </c>
      <c r="J15" s="7">
        <v>0</v>
      </c>
      <c r="K15" s="7">
        <v>0</v>
      </c>
      <c r="L15" s="7">
        <v>0</v>
      </c>
      <c r="M15" s="7">
        <v>0</v>
      </c>
      <c r="N15" s="7">
        <v>6</v>
      </c>
      <c r="O15" s="7">
        <v>411.00286178475545</v>
      </c>
      <c r="P15" s="7">
        <v>0</v>
      </c>
      <c r="Q15" s="20">
        <v>0</v>
      </c>
      <c r="R15" s="31">
        <f>SUM(T15,V15,X15,Z15)</f>
        <v>0</v>
      </c>
      <c r="S15" s="10">
        <f>SUM(U15,W15,Y15,AA15)</f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20">
        <v>0</v>
      </c>
      <c r="AB15" s="63" t="s">
        <v>52</v>
      </c>
    </row>
    <row r="16" spans="4:28" x14ac:dyDescent="0.25">
      <c r="E16" s="19" t="s">
        <v>18</v>
      </c>
      <c r="F16" s="2"/>
      <c r="G16" s="29" t="s">
        <v>1</v>
      </c>
      <c r="H16" s="34">
        <f t="shared" si="14"/>
        <v>8</v>
      </c>
      <c r="I16" s="10">
        <f t="shared" si="15"/>
        <v>705.60843471573503</v>
      </c>
      <c r="J16" s="7">
        <v>0</v>
      </c>
      <c r="K16" s="7">
        <v>0</v>
      </c>
      <c r="L16" s="7">
        <v>0</v>
      </c>
      <c r="M16" s="7">
        <v>0</v>
      </c>
      <c r="N16" s="7">
        <v>8</v>
      </c>
      <c r="O16" s="7">
        <v>705.60843471573503</v>
      </c>
      <c r="P16" s="7">
        <v>0</v>
      </c>
      <c r="Q16" s="20">
        <v>0</v>
      </c>
      <c r="R16" s="31">
        <f t="shared" ref="R16:R19" si="16">SUM(T16,V16,X16,Z16)</f>
        <v>16</v>
      </c>
      <c r="S16" s="10">
        <f t="shared" ref="S16:S19" si="17">SUM(U16,W16,Y16,AA16)</f>
        <v>880</v>
      </c>
      <c r="T16" s="7">
        <v>0</v>
      </c>
      <c r="U16" s="7">
        <v>0</v>
      </c>
      <c r="V16" s="7">
        <v>0</v>
      </c>
      <c r="W16" s="7">
        <v>0</v>
      </c>
      <c r="X16" s="7">
        <v>16</v>
      </c>
      <c r="Y16" s="7">
        <v>880</v>
      </c>
      <c r="Z16" s="7">
        <v>0</v>
      </c>
      <c r="AA16" s="20">
        <v>0</v>
      </c>
      <c r="AB16" s="63"/>
    </row>
    <row r="17" spans="4:28" x14ac:dyDescent="0.25">
      <c r="E17" s="19" t="s">
        <v>19</v>
      </c>
      <c r="F17" s="2"/>
      <c r="G17" s="29" t="s">
        <v>1</v>
      </c>
      <c r="H17" s="34">
        <f t="shared" si="14"/>
        <v>15</v>
      </c>
      <c r="I17" s="10">
        <f t="shared" si="15"/>
        <v>150.00038118502712</v>
      </c>
      <c r="J17" s="7">
        <v>0</v>
      </c>
      <c r="K17" s="7">
        <v>0</v>
      </c>
      <c r="L17" s="7">
        <v>15</v>
      </c>
      <c r="M17" s="7">
        <v>150.00038118502712</v>
      </c>
      <c r="N17" s="7">
        <v>0</v>
      </c>
      <c r="O17" s="7">
        <v>0</v>
      </c>
      <c r="P17" s="7">
        <v>0</v>
      </c>
      <c r="Q17" s="20">
        <v>0</v>
      </c>
      <c r="R17" s="31">
        <f t="shared" si="16"/>
        <v>30</v>
      </c>
      <c r="S17" s="10">
        <f t="shared" si="17"/>
        <v>249.125</v>
      </c>
      <c r="T17" s="7">
        <v>0</v>
      </c>
      <c r="U17" s="7">
        <v>0</v>
      </c>
      <c r="V17" s="7">
        <v>0</v>
      </c>
      <c r="W17" s="7">
        <v>0</v>
      </c>
      <c r="X17" s="7">
        <v>30</v>
      </c>
      <c r="Y17" s="7">
        <v>249.125</v>
      </c>
      <c r="Z17" s="7">
        <v>0</v>
      </c>
      <c r="AA17" s="20">
        <v>0</v>
      </c>
      <c r="AB17" s="63"/>
    </row>
    <row r="18" spans="4:28" x14ac:dyDescent="0.25">
      <c r="E18" s="19" t="s">
        <v>20</v>
      </c>
      <c r="F18" s="2"/>
      <c r="G18" s="29" t="s">
        <v>1</v>
      </c>
      <c r="H18" s="34">
        <f t="shared" si="14"/>
        <v>15</v>
      </c>
      <c r="I18" s="10">
        <f t="shared" si="15"/>
        <v>525.00466951684029</v>
      </c>
      <c r="J18" s="7">
        <v>0</v>
      </c>
      <c r="K18" s="7">
        <v>0</v>
      </c>
      <c r="L18" s="7">
        <v>15</v>
      </c>
      <c r="M18" s="7">
        <v>525.00466951684029</v>
      </c>
      <c r="N18" s="7">
        <v>0</v>
      </c>
      <c r="O18" s="7">
        <v>0</v>
      </c>
      <c r="P18" s="7">
        <v>0</v>
      </c>
      <c r="Q18" s="20">
        <v>0</v>
      </c>
      <c r="R18" s="31">
        <f t="shared" si="16"/>
        <v>19</v>
      </c>
      <c r="S18" s="10">
        <f t="shared" si="17"/>
        <v>407.86667</v>
      </c>
      <c r="T18" s="7">
        <v>0</v>
      </c>
      <c r="U18" s="7">
        <v>0</v>
      </c>
      <c r="V18" s="7">
        <v>0</v>
      </c>
      <c r="W18" s="7">
        <v>0</v>
      </c>
      <c r="X18" s="7">
        <v>19</v>
      </c>
      <c r="Y18" s="7">
        <v>407.86667</v>
      </c>
      <c r="Z18" s="7">
        <v>0</v>
      </c>
      <c r="AA18" s="20">
        <v>0</v>
      </c>
      <c r="AB18" s="63"/>
    </row>
    <row r="19" spans="4:28" x14ac:dyDescent="0.25">
      <c r="E19" s="19" t="s">
        <v>3</v>
      </c>
      <c r="F19" s="2"/>
      <c r="G19" s="29" t="s">
        <v>1</v>
      </c>
      <c r="H19" s="34">
        <f t="shared" si="14"/>
        <v>2</v>
      </c>
      <c r="I19" s="10">
        <f t="shared" si="15"/>
        <v>3400</v>
      </c>
      <c r="J19" s="7">
        <v>0</v>
      </c>
      <c r="K19" s="7">
        <v>0</v>
      </c>
      <c r="L19" s="7">
        <v>0</v>
      </c>
      <c r="M19" s="7">
        <v>0</v>
      </c>
      <c r="N19" s="7">
        <v>2</v>
      </c>
      <c r="O19" s="7">
        <v>3400</v>
      </c>
      <c r="P19" s="7">
        <v>0</v>
      </c>
      <c r="Q19" s="20">
        <v>0</v>
      </c>
      <c r="R19" s="31">
        <f t="shared" si="16"/>
        <v>2</v>
      </c>
      <c r="S19" s="10">
        <f t="shared" si="17"/>
        <v>2666.6666700000001</v>
      </c>
      <c r="T19" s="7">
        <v>0</v>
      </c>
      <c r="U19" s="7">
        <v>0</v>
      </c>
      <c r="V19" s="7">
        <v>0</v>
      </c>
      <c r="W19" s="7">
        <v>0</v>
      </c>
      <c r="X19" s="7">
        <v>2</v>
      </c>
      <c r="Y19" s="7">
        <v>2666.6666700000001</v>
      </c>
      <c r="Z19" s="7">
        <v>0</v>
      </c>
      <c r="AA19" s="20">
        <v>0</v>
      </c>
      <c r="AB19" s="63"/>
    </row>
    <row r="20" spans="4:28" x14ac:dyDescent="0.25">
      <c r="D20" s="4" t="str">
        <f>CONCATENATE(E20," (",F20,")")</f>
        <v>Приобретение автотранспортной техники  (L_3.02_AVTO)</v>
      </c>
      <c r="E20" s="18" t="s">
        <v>10</v>
      </c>
      <c r="F20" s="11" t="s">
        <v>15</v>
      </c>
      <c r="G20" s="28"/>
      <c r="H20" s="34" t="s">
        <v>17</v>
      </c>
      <c r="I20" s="10">
        <f>SUM(I21)</f>
        <v>4375.3999999999996</v>
      </c>
      <c r="J20" s="10" t="s">
        <v>17</v>
      </c>
      <c r="K20" s="10">
        <f t="shared" ref="K20" si="18">SUM(K21)</f>
        <v>0</v>
      </c>
      <c r="L20" s="10" t="s">
        <v>17</v>
      </c>
      <c r="M20" s="10">
        <f t="shared" ref="M20:Q20" si="19">SUM(M21)</f>
        <v>0</v>
      </c>
      <c r="N20" s="10" t="s">
        <v>17</v>
      </c>
      <c r="O20" s="10">
        <f t="shared" si="19"/>
        <v>4375.3999999999996</v>
      </c>
      <c r="P20" s="10" t="s">
        <v>17</v>
      </c>
      <c r="Q20" s="17">
        <f t="shared" si="19"/>
        <v>0</v>
      </c>
      <c r="R20" s="31" t="s">
        <v>17</v>
      </c>
      <c r="S20" s="10">
        <f t="shared" ref="S20" si="20">SUM(S21)</f>
        <v>4240.7049999999999</v>
      </c>
      <c r="T20" s="10" t="s">
        <v>17</v>
      </c>
      <c r="U20" s="10">
        <f t="shared" ref="U20" si="21">SUM(U21)</f>
        <v>0</v>
      </c>
      <c r="V20" s="10" t="s">
        <v>17</v>
      </c>
      <c r="W20" s="10">
        <f t="shared" ref="W20:AA20" si="22">SUM(W21)</f>
        <v>0</v>
      </c>
      <c r="X20" s="10" t="s">
        <v>17</v>
      </c>
      <c r="Y20" s="10">
        <f t="shared" si="22"/>
        <v>4240.7049999999999</v>
      </c>
      <c r="Z20" s="10" t="s">
        <v>17</v>
      </c>
      <c r="AA20" s="17">
        <f t="shared" si="22"/>
        <v>0</v>
      </c>
      <c r="AB20" s="62"/>
    </row>
    <row r="21" spans="4:28" x14ac:dyDescent="0.25">
      <c r="E21" s="19" t="s">
        <v>33</v>
      </c>
      <c r="F21" s="2"/>
      <c r="G21" s="29" t="s">
        <v>1</v>
      </c>
      <c r="H21" s="34">
        <f t="shared" ref="H21" si="23">SUM(J21,L21,N21,P21)</f>
        <v>4</v>
      </c>
      <c r="I21" s="10">
        <f t="shared" ref="I21:I27" si="24">SUM(K21,M21,O21,Q21)</f>
        <v>4375.3999999999996</v>
      </c>
      <c r="J21" s="7">
        <v>0</v>
      </c>
      <c r="K21" s="7">
        <v>0</v>
      </c>
      <c r="L21" s="7">
        <v>0</v>
      </c>
      <c r="M21" s="7">
        <v>0</v>
      </c>
      <c r="N21" s="7">
        <v>4</v>
      </c>
      <c r="O21" s="7">
        <v>4375.3999999999996</v>
      </c>
      <c r="P21" s="7">
        <v>0</v>
      </c>
      <c r="Q21" s="20">
        <v>0</v>
      </c>
      <c r="R21" s="31">
        <f>SUM(T21,V21,X21,Z21)</f>
        <v>5</v>
      </c>
      <c r="S21" s="10">
        <f>SUM(U21,W21,Y21,AA21)</f>
        <v>4240.7049999999999</v>
      </c>
      <c r="T21" s="7">
        <v>0</v>
      </c>
      <c r="U21" s="7">
        <v>0</v>
      </c>
      <c r="V21" s="7">
        <v>0</v>
      </c>
      <c r="W21" s="7">
        <v>0</v>
      </c>
      <c r="X21" s="7">
        <v>5</v>
      </c>
      <c r="Y21" s="7">
        <f>848.141*X21</f>
        <v>4240.7049999999999</v>
      </c>
      <c r="Z21" s="7">
        <v>0</v>
      </c>
      <c r="AA21" s="20">
        <v>0</v>
      </c>
      <c r="AB21" s="62"/>
    </row>
    <row r="22" spans="4:28" ht="120" x14ac:dyDescent="0.25">
      <c r="D22" s="4" t="str">
        <f>CONCATENATE(E22," (",F22,")")</f>
        <v>Энергосбережение  (L_3.04_ENERGOSB)</v>
      </c>
      <c r="E22" s="43" t="s">
        <v>11</v>
      </c>
      <c r="F22" s="42" t="s">
        <v>14</v>
      </c>
      <c r="G22" s="28"/>
      <c r="H22" s="35" t="s">
        <v>17</v>
      </c>
      <c r="I22" s="10">
        <f>SUM(I23:I27)</f>
        <v>8945</v>
      </c>
      <c r="J22" s="12" t="s">
        <v>17</v>
      </c>
      <c r="K22" s="10">
        <f t="shared" ref="K22" si="25">SUM(K23:K27)</f>
        <v>0</v>
      </c>
      <c r="L22" s="12" t="s">
        <v>17</v>
      </c>
      <c r="M22" s="10">
        <f t="shared" ref="M22:O22" si="26">SUM(M23:M27)</f>
        <v>1950</v>
      </c>
      <c r="N22" s="12" t="s">
        <v>17</v>
      </c>
      <c r="O22" s="10">
        <f t="shared" si="26"/>
        <v>6995</v>
      </c>
      <c r="P22" s="12" t="s">
        <v>17</v>
      </c>
      <c r="Q22" s="17">
        <f t="shared" ref="Q22" si="27">SUM(Q23:Q27)</f>
        <v>0</v>
      </c>
      <c r="R22" s="32" t="s">
        <v>17</v>
      </c>
      <c r="S22" s="10">
        <f t="shared" ref="S22" si="28">SUM(S23:S27)</f>
        <v>0</v>
      </c>
      <c r="T22" s="12" t="s">
        <v>17</v>
      </c>
      <c r="U22" s="10">
        <f t="shared" ref="U22" si="29">SUM(U23:U27)</f>
        <v>0</v>
      </c>
      <c r="V22" s="12" t="s">
        <v>17</v>
      </c>
      <c r="W22" s="10">
        <f t="shared" ref="W22:Y22" si="30">SUM(W23:W27)</f>
        <v>0</v>
      </c>
      <c r="X22" s="12" t="s">
        <v>17</v>
      </c>
      <c r="Y22" s="10">
        <f t="shared" si="30"/>
        <v>0</v>
      </c>
      <c r="Z22" s="12" t="s">
        <v>17</v>
      </c>
      <c r="AA22" s="17">
        <f t="shared" ref="AA22" si="31">SUM(AA23:AA27)</f>
        <v>0</v>
      </c>
      <c r="AB22" s="41" t="s">
        <v>53</v>
      </c>
    </row>
    <row r="23" spans="4:28" ht="60" x14ac:dyDescent="0.25">
      <c r="E23" s="19" t="s">
        <v>28</v>
      </c>
      <c r="F23" s="2"/>
      <c r="G23" s="29" t="s">
        <v>17</v>
      </c>
      <c r="H23" s="34" t="s">
        <v>17</v>
      </c>
      <c r="I23" s="10">
        <f t="shared" si="24"/>
        <v>650</v>
      </c>
      <c r="J23" s="7" t="s">
        <v>17</v>
      </c>
      <c r="K23" s="7">
        <v>0</v>
      </c>
      <c r="L23" s="7" t="s">
        <v>17</v>
      </c>
      <c r="M23" s="7">
        <v>650</v>
      </c>
      <c r="N23" s="7" t="s">
        <v>17</v>
      </c>
      <c r="O23" s="7">
        <v>0</v>
      </c>
      <c r="P23" s="7" t="s">
        <v>17</v>
      </c>
      <c r="Q23" s="20">
        <v>0</v>
      </c>
      <c r="R23" s="31" t="s">
        <v>17</v>
      </c>
      <c r="S23" s="10">
        <f t="shared" ref="S23:S27" si="32">SUM(U23,W23,Y23,AA23)</f>
        <v>0</v>
      </c>
      <c r="T23" s="7" t="s">
        <v>17</v>
      </c>
      <c r="U23" s="7">
        <v>0</v>
      </c>
      <c r="V23" s="7" t="s">
        <v>17</v>
      </c>
      <c r="W23" s="7">
        <v>0</v>
      </c>
      <c r="X23" s="7" t="s">
        <v>17</v>
      </c>
      <c r="Y23" s="7">
        <v>0</v>
      </c>
      <c r="Z23" s="7" t="s">
        <v>17</v>
      </c>
      <c r="AA23" s="20">
        <v>0</v>
      </c>
      <c r="AB23" s="63"/>
    </row>
    <row r="24" spans="4:28" ht="60" x14ac:dyDescent="0.25">
      <c r="E24" s="19" t="s">
        <v>29</v>
      </c>
      <c r="F24" s="2"/>
      <c r="G24" s="29" t="s">
        <v>17</v>
      </c>
      <c r="H24" s="34" t="s">
        <v>17</v>
      </c>
      <c r="I24" s="10">
        <f t="shared" si="24"/>
        <v>650</v>
      </c>
      <c r="J24" s="7" t="s">
        <v>17</v>
      </c>
      <c r="K24" s="7">
        <v>0</v>
      </c>
      <c r="L24" s="7" t="s">
        <v>17</v>
      </c>
      <c r="M24" s="7">
        <v>650</v>
      </c>
      <c r="N24" s="7" t="s">
        <v>17</v>
      </c>
      <c r="O24" s="7">
        <v>0</v>
      </c>
      <c r="P24" s="7" t="s">
        <v>17</v>
      </c>
      <c r="Q24" s="20">
        <v>0</v>
      </c>
      <c r="R24" s="31" t="s">
        <v>17</v>
      </c>
      <c r="S24" s="10">
        <f t="shared" si="32"/>
        <v>0</v>
      </c>
      <c r="T24" s="7" t="s">
        <v>17</v>
      </c>
      <c r="U24" s="7">
        <v>0</v>
      </c>
      <c r="V24" s="7" t="s">
        <v>17</v>
      </c>
      <c r="W24" s="7">
        <v>0</v>
      </c>
      <c r="X24" s="7" t="s">
        <v>17</v>
      </c>
      <c r="Y24" s="7">
        <v>0</v>
      </c>
      <c r="Z24" s="7" t="s">
        <v>17</v>
      </c>
      <c r="AA24" s="20">
        <v>0</v>
      </c>
      <c r="AB24" s="63"/>
    </row>
    <row r="25" spans="4:28" ht="45" x14ac:dyDescent="0.25">
      <c r="E25" s="19" t="s">
        <v>30</v>
      </c>
      <c r="F25" s="2"/>
      <c r="G25" s="29" t="s">
        <v>17</v>
      </c>
      <c r="H25" s="34" t="s">
        <v>17</v>
      </c>
      <c r="I25" s="10">
        <f t="shared" si="24"/>
        <v>650</v>
      </c>
      <c r="J25" s="7" t="s">
        <v>17</v>
      </c>
      <c r="K25" s="7">
        <v>0</v>
      </c>
      <c r="L25" s="7" t="s">
        <v>17</v>
      </c>
      <c r="M25" s="7">
        <v>650</v>
      </c>
      <c r="N25" s="7" t="s">
        <v>17</v>
      </c>
      <c r="O25" s="7">
        <v>0</v>
      </c>
      <c r="P25" s="7" t="s">
        <v>17</v>
      </c>
      <c r="Q25" s="20">
        <v>0</v>
      </c>
      <c r="R25" s="31" t="s">
        <v>17</v>
      </c>
      <c r="S25" s="10">
        <f t="shared" si="32"/>
        <v>0</v>
      </c>
      <c r="T25" s="7" t="s">
        <v>17</v>
      </c>
      <c r="U25" s="7">
        <v>0</v>
      </c>
      <c r="V25" s="7" t="s">
        <v>17</v>
      </c>
      <c r="W25" s="7">
        <v>0</v>
      </c>
      <c r="X25" s="7" t="s">
        <v>17</v>
      </c>
      <c r="Y25" s="7">
        <v>0</v>
      </c>
      <c r="Z25" s="7" t="s">
        <v>17</v>
      </c>
      <c r="AA25" s="20">
        <v>0</v>
      </c>
      <c r="AB25" s="63"/>
    </row>
    <row r="26" spans="4:28" ht="75" x14ac:dyDescent="0.25">
      <c r="E26" s="19" t="s">
        <v>31</v>
      </c>
      <c r="F26" s="2"/>
      <c r="G26" s="29" t="s">
        <v>17</v>
      </c>
      <c r="H26" s="34" t="s">
        <v>17</v>
      </c>
      <c r="I26" s="10">
        <f t="shared" si="24"/>
        <v>3000</v>
      </c>
      <c r="J26" s="7" t="s">
        <v>17</v>
      </c>
      <c r="K26" s="7">
        <v>0</v>
      </c>
      <c r="L26" s="7" t="s">
        <v>17</v>
      </c>
      <c r="M26" s="7">
        <v>0</v>
      </c>
      <c r="N26" s="7" t="s">
        <v>17</v>
      </c>
      <c r="O26" s="7">
        <v>3000</v>
      </c>
      <c r="P26" s="7" t="s">
        <v>17</v>
      </c>
      <c r="Q26" s="20">
        <v>0</v>
      </c>
      <c r="R26" s="31" t="s">
        <v>17</v>
      </c>
      <c r="S26" s="10">
        <f t="shared" si="32"/>
        <v>0</v>
      </c>
      <c r="T26" s="7" t="s">
        <v>17</v>
      </c>
      <c r="U26" s="7">
        <v>0</v>
      </c>
      <c r="V26" s="7" t="s">
        <v>17</v>
      </c>
      <c r="W26" s="7">
        <v>0</v>
      </c>
      <c r="X26" s="7" t="s">
        <v>17</v>
      </c>
      <c r="Y26" s="7">
        <v>0</v>
      </c>
      <c r="Z26" s="7" t="s">
        <v>17</v>
      </c>
      <c r="AA26" s="20">
        <v>0</v>
      </c>
      <c r="AB26" s="63"/>
    </row>
    <row r="27" spans="4:28" ht="60" x14ac:dyDescent="0.25">
      <c r="E27" s="19" t="s">
        <v>32</v>
      </c>
      <c r="F27" s="2"/>
      <c r="G27" s="29" t="s">
        <v>17</v>
      </c>
      <c r="H27" s="34" t="s">
        <v>17</v>
      </c>
      <c r="I27" s="10">
        <f t="shared" si="24"/>
        <v>3995</v>
      </c>
      <c r="J27" s="7" t="s">
        <v>17</v>
      </c>
      <c r="K27" s="7">
        <v>0</v>
      </c>
      <c r="L27" s="7" t="s">
        <v>17</v>
      </c>
      <c r="M27" s="7">
        <v>0</v>
      </c>
      <c r="N27" s="7" t="s">
        <v>17</v>
      </c>
      <c r="O27" s="7">
        <v>3995</v>
      </c>
      <c r="P27" s="7" t="s">
        <v>17</v>
      </c>
      <c r="Q27" s="20">
        <v>0</v>
      </c>
      <c r="R27" s="31" t="s">
        <v>17</v>
      </c>
      <c r="S27" s="10">
        <f t="shared" si="32"/>
        <v>0</v>
      </c>
      <c r="T27" s="7" t="s">
        <v>17</v>
      </c>
      <c r="U27" s="7">
        <v>0</v>
      </c>
      <c r="V27" s="7" t="s">
        <v>17</v>
      </c>
      <c r="W27" s="7">
        <v>0</v>
      </c>
      <c r="X27" s="7" t="s">
        <v>17</v>
      </c>
      <c r="Y27" s="7">
        <v>0</v>
      </c>
      <c r="Z27" s="7" t="s">
        <v>17</v>
      </c>
      <c r="AA27" s="20">
        <v>0</v>
      </c>
      <c r="AB27" s="63"/>
    </row>
    <row r="28" spans="4:28" x14ac:dyDescent="0.25">
      <c r="D28" s="4" t="str">
        <f>CONCATENATE(E28," (",F28,")")</f>
        <v>Создание ИСУЭЭ(М)  (L_3.05_ISUEE)</v>
      </c>
      <c r="E28" s="21" t="s">
        <v>12</v>
      </c>
      <c r="F28" s="11" t="s">
        <v>13</v>
      </c>
      <c r="G28" s="28"/>
      <c r="H28" s="34" t="s">
        <v>17</v>
      </c>
      <c r="I28" s="10">
        <f>SUM(I29:I39)</f>
        <v>198674.0570248588</v>
      </c>
      <c r="J28" s="10" t="s">
        <v>17</v>
      </c>
      <c r="K28" s="10">
        <f t="shared" ref="K28" si="33">SUM(K29:K39)</f>
        <v>14483.619006214698</v>
      </c>
      <c r="L28" s="10" t="s">
        <v>17</v>
      </c>
      <c r="M28" s="10">
        <f t="shared" ref="M28:O28" si="34">SUM(M29:M39)</f>
        <v>67281.885018644098</v>
      </c>
      <c r="N28" s="10" t="s">
        <v>17</v>
      </c>
      <c r="O28" s="10">
        <f t="shared" si="34"/>
        <v>66750.212</v>
      </c>
      <c r="P28" s="10" t="s">
        <v>17</v>
      </c>
      <c r="Q28" s="17">
        <f t="shared" ref="Q28" si="35">SUM(Q29:Q39)</f>
        <v>50158.341</v>
      </c>
      <c r="R28" s="31" t="s">
        <v>17</v>
      </c>
      <c r="S28" s="10">
        <f t="shared" ref="S28" si="36">SUM(S29:S39)</f>
        <v>147969.42726</v>
      </c>
      <c r="T28" s="10" t="s">
        <v>17</v>
      </c>
      <c r="U28" s="10">
        <f t="shared" ref="U28" si="37">SUM(U29:U39)</f>
        <v>970.32580000000007</v>
      </c>
      <c r="V28" s="10" t="s">
        <v>17</v>
      </c>
      <c r="W28" s="10">
        <f t="shared" ref="W28:Y28" si="38">SUM(W29:W39)</f>
        <v>111404.67145999998</v>
      </c>
      <c r="X28" s="10" t="s">
        <v>17</v>
      </c>
      <c r="Y28" s="10">
        <f t="shared" si="38"/>
        <v>35594.43</v>
      </c>
      <c r="Z28" s="10" t="s">
        <v>17</v>
      </c>
      <c r="AA28" s="17">
        <f t="shared" ref="AA28" si="39">SUM(AA29:AA39)</f>
        <v>0</v>
      </c>
      <c r="AB28" s="64"/>
    </row>
    <row r="29" spans="4:28" ht="45" x14ac:dyDescent="0.25">
      <c r="E29" s="22" t="s">
        <v>44</v>
      </c>
      <c r="F29" s="2"/>
      <c r="G29" s="29" t="s">
        <v>1</v>
      </c>
      <c r="H29" s="34">
        <f t="shared" ref="H29:H31" si="40">SUM(J29,L29,N29,P29)</f>
        <v>16549.90270303133</v>
      </c>
      <c r="I29" s="10">
        <f t="shared" ref="I29:I31" si="41">SUM(K29,M29,O29,Q29)</f>
        <v>115320.417</v>
      </c>
      <c r="J29" s="7">
        <v>919.44432485012601</v>
      </c>
      <c r="K29" s="7">
        <v>6406.6890000000003</v>
      </c>
      <c r="L29" s="7">
        <v>5861.4583781812025</v>
      </c>
      <c r="M29" s="7">
        <v>40842.648000000001</v>
      </c>
      <c r="N29" s="7">
        <v>5861</v>
      </c>
      <c r="O29" s="7">
        <v>40842.648000000001</v>
      </c>
      <c r="P29" s="7">
        <v>3908</v>
      </c>
      <c r="Q29" s="20">
        <v>27228.432000000001</v>
      </c>
      <c r="R29" s="31">
        <f t="shared" ref="R29:R34" si="42">SUM(T29,V29,X29,Z29)</f>
        <v>12131</v>
      </c>
      <c r="S29" s="10">
        <f t="shared" ref="S29:S39" si="43">SUM(U29,W29,Y29,AA29)</f>
        <v>131651.67775</v>
      </c>
      <c r="T29" s="7">
        <v>159</v>
      </c>
      <c r="U29" s="7">
        <v>970.32580000000007</v>
      </c>
      <c r="V29" s="7">
        <v>9527</v>
      </c>
      <c r="W29" s="7">
        <v>106438.95194999999</v>
      </c>
      <c r="X29" s="7">
        <v>2445</v>
      </c>
      <c r="Y29" s="7">
        <v>24242.400000000001</v>
      </c>
      <c r="Z29" s="7">
        <v>0</v>
      </c>
      <c r="AA29" s="20">
        <v>0</v>
      </c>
      <c r="AB29" s="14" t="s">
        <v>42</v>
      </c>
    </row>
    <row r="30" spans="4:28" ht="45" x14ac:dyDescent="0.25">
      <c r="E30" s="22" t="s">
        <v>45</v>
      </c>
      <c r="F30" s="2"/>
      <c r="G30" s="29" t="s">
        <v>1</v>
      </c>
      <c r="H30" s="34">
        <f t="shared" si="40"/>
        <v>499.86110915989809</v>
      </c>
      <c r="I30" s="10">
        <f t="shared" si="41"/>
        <v>8897.5990000000002</v>
      </c>
      <c r="J30" s="7">
        <v>27.777774655836929</v>
      </c>
      <c r="K30" s="7">
        <v>494.31099999999998</v>
      </c>
      <c r="L30" s="7">
        <v>177.08333450406116</v>
      </c>
      <c r="M30" s="7">
        <v>3151.2330000000002</v>
      </c>
      <c r="N30" s="7">
        <v>177</v>
      </c>
      <c r="O30" s="7">
        <v>3151.2330000000002</v>
      </c>
      <c r="P30" s="7">
        <v>118</v>
      </c>
      <c r="Q30" s="20">
        <v>2100.8220000000001</v>
      </c>
      <c r="R30" s="31">
        <f t="shared" si="42"/>
        <v>226</v>
      </c>
      <c r="S30" s="10">
        <f t="shared" si="43"/>
        <v>4295.8834500000003</v>
      </c>
      <c r="T30" s="7">
        <v>0</v>
      </c>
      <c r="U30" s="7">
        <v>0</v>
      </c>
      <c r="V30" s="7">
        <v>131</v>
      </c>
      <c r="W30" s="7">
        <v>2526.18345</v>
      </c>
      <c r="X30" s="7">
        <v>95</v>
      </c>
      <c r="Y30" s="7">
        <v>1769.7</v>
      </c>
      <c r="Z30" s="7">
        <v>0</v>
      </c>
      <c r="AA30" s="20">
        <v>0</v>
      </c>
      <c r="AB30" s="14" t="s">
        <v>42</v>
      </c>
    </row>
    <row r="31" spans="4:28" ht="75" x14ac:dyDescent="0.25">
      <c r="E31" s="22" t="s">
        <v>46</v>
      </c>
      <c r="F31" s="2"/>
      <c r="G31" s="29" t="s">
        <v>1</v>
      </c>
      <c r="H31" s="34">
        <f t="shared" si="40"/>
        <v>600.33329899200396</v>
      </c>
      <c r="I31" s="10">
        <f t="shared" si="41"/>
        <v>10677.125</v>
      </c>
      <c r="J31" s="7">
        <v>33.333298992003932</v>
      </c>
      <c r="K31" s="7">
        <v>593.173</v>
      </c>
      <c r="L31" s="7">
        <v>212</v>
      </c>
      <c r="M31" s="7">
        <v>3781.482</v>
      </c>
      <c r="N31" s="7">
        <v>213</v>
      </c>
      <c r="O31" s="7">
        <v>3781.482</v>
      </c>
      <c r="P31" s="7">
        <v>142</v>
      </c>
      <c r="Q31" s="20">
        <v>2520.9879999999998</v>
      </c>
      <c r="R31" s="31">
        <f t="shared" si="42"/>
        <v>275</v>
      </c>
      <c r="S31" s="10">
        <f t="shared" si="43"/>
        <v>5602.0928199999998</v>
      </c>
      <c r="T31" s="7">
        <v>0</v>
      </c>
      <c r="U31" s="7">
        <v>0</v>
      </c>
      <c r="V31" s="7">
        <v>25</v>
      </c>
      <c r="W31" s="7">
        <v>604.65282000000002</v>
      </c>
      <c r="X31" s="7">
        <v>250</v>
      </c>
      <c r="Y31" s="7">
        <v>4997.4399999999996</v>
      </c>
      <c r="Z31" s="7">
        <v>0</v>
      </c>
      <c r="AA31" s="20">
        <v>0</v>
      </c>
      <c r="AB31" s="14" t="s">
        <v>43</v>
      </c>
    </row>
    <row r="32" spans="4:28" ht="90" x14ac:dyDescent="0.25">
      <c r="E32" s="22" t="s">
        <v>47</v>
      </c>
      <c r="F32" s="2"/>
      <c r="G32" s="29" t="s">
        <v>1</v>
      </c>
      <c r="H32" s="34">
        <f t="shared" ref="H32" si="44">SUM(J32,L32,N32,P32)</f>
        <v>1800</v>
      </c>
      <c r="I32" s="10">
        <f t="shared" ref="I32:I39" si="45">SUM(K32,M32,O32,Q32)</f>
        <v>1260</v>
      </c>
      <c r="J32" s="7">
        <v>100</v>
      </c>
      <c r="K32" s="7">
        <v>70</v>
      </c>
      <c r="L32" s="7">
        <v>637</v>
      </c>
      <c r="M32" s="7">
        <v>446.25</v>
      </c>
      <c r="N32" s="7">
        <v>638</v>
      </c>
      <c r="O32" s="7">
        <v>446.25</v>
      </c>
      <c r="P32" s="7">
        <v>425</v>
      </c>
      <c r="Q32" s="20">
        <v>297.5</v>
      </c>
      <c r="R32" s="31">
        <f t="shared" si="42"/>
        <v>825</v>
      </c>
      <c r="S32" s="10">
        <f t="shared" si="43"/>
        <v>965</v>
      </c>
      <c r="T32" s="7">
        <v>0</v>
      </c>
      <c r="U32" s="7">
        <v>0</v>
      </c>
      <c r="V32" s="7">
        <v>0</v>
      </c>
      <c r="W32" s="7">
        <v>0</v>
      </c>
      <c r="X32" s="7">
        <v>825</v>
      </c>
      <c r="Y32" s="7">
        <v>965</v>
      </c>
      <c r="Z32" s="7">
        <v>0</v>
      </c>
      <c r="AA32" s="20">
        <v>0</v>
      </c>
      <c r="AB32" s="14" t="s">
        <v>39</v>
      </c>
    </row>
    <row r="33" spans="5:28" ht="22.5" customHeight="1" x14ac:dyDescent="0.25">
      <c r="E33" s="22" t="s">
        <v>48</v>
      </c>
      <c r="F33" s="2"/>
      <c r="G33" s="29" t="s">
        <v>1</v>
      </c>
      <c r="H33" s="34">
        <f t="shared" ref="H33" si="46">SUM(J33,L33,N33,P33)</f>
        <v>50</v>
      </c>
      <c r="I33" s="10">
        <f t="shared" ref="I33" si="47">SUM(K33,M33,O33,Q33)</f>
        <v>2465.6</v>
      </c>
      <c r="J33" s="7">
        <v>50</v>
      </c>
      <c r="K33" s="7">
        <v>2465.6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20">
        <v>0</v>
      </c>
      <c r="R33" s="31">
        <f t="shared" si="42"/>
        <v>37</v>
      </c>
      <c r="S33" s="10">
        <f t="shared" si="43"/>
        <v>1438.48</v>
      </c>
      <c r="T33" s="7">
        <v>0</v>
      </c>
      <c r="U33" s="7">
        <v>0</v>
      </c>
      <c r="V33" s="7">
        <v>21</v>
      </c>
      <c r="W33" s="7">
        <v>816.48</v>
      </c>
      <c r="X33" s="7">
        <v>16</v>
      </c>
      <c r="Y33" s="7">
        <v>622</v>
      </c>
      <c r="Z33" s="7">
        <v>0</v>
      </c>
      <c r="AA33" s="20">
        <v>0</v>
      </c>
      <c r="AB33" s="14"/>
    </row>
    <row r="34" spans="5:28" ht="45" x14ac:dyDescent="0.25">
      <c r="E34" s="22" t="s">
        <v>24</v>
      </c>
      <c r="F34" s="2"/>
      <c r="G34" s="29" t="s">
        <v>17</v>
      </c>
      <c r="H34" s="34" t="s">
        <v>17</v>
      </c>
      <c r="I34" s="10">
        <f t="shared" si="45"/>
        <v>56455.751999999993</v>
      </c>
      <c r="J34" s="7" t="s">
        <v>17</v>
      </c>
      <c r="K34" s="7">
        <v>2900.9549999999999</v>
      </c>
      <c r="L34" s="7" t="s">
        <v>17</v>
      </c>
      <c r="M34" s="7">
        <v>17851.598999999998</v>
      </c>
      <c r="N34" s="7" t="s">
        <v>17</v>
      </c>
      <c r="O34" s="7">
        <v>17851.598999999998</v>
      </c>
      <c r="P34" s="7" t="s">
        <v>17</v>
      </c>
      <c r="Q34" s="20">
        <v>17851.598999999998</v>
      </c>
      <c r="R34" s="31">
        <f t="shared" si="42"/>
        <v>37</v>
      </c>
      <c r="S34" s="10">
        <f t="shared" si="43"/>
        <v>1295</v>
      </c>
      <c r="T34" s="7">
        <v>0</v>
      </c>
      <c r="U34" s="7">
        <v>0</v>
      </c>
      <c r="V34" s="7">
        <v>21</v>
      </c>
      <c r="W34" s="7">
        <v>735</v>
      </c>
      <c r="X34" s="7">
        <v>16</v>
      </c>
      <c r="Y34" s="7">
        <v>560</v>
      </c>
      <c r="Z34" s="7">
        <v>0</v>
      </c>
      <c r="AA34" s="20">
        <v>0</v>
      </c>
      <c r="AB34" s="14" t="s">
        <v>41</v>
      </c>
    </row>
    <row r="35" spans="5:28" ht="45" x14ac:dyDescent="0.25">
      <c r="E35" s="22" t="s">
        <v>26</v>
      </c>
      <c r="F35" s="2"/>
      <c r="G35" s="29" t="s">
        <v>17</v>
      </c>
      <c r="H35" s="34" t="s">
        <v>17</v>
      </c>
      <c r="I35" s="10">
        <f t="shared" si="45"/>
        <v>529.56402485879369</v>
      </c>
      <c r="J35" s="7" t="s">
        <v>17</v>
      </c>
      <c r="K35" s="7">
        <v>52.891006214698429</v>
      </c>
      <c r="L35" s="7" t="s">
        <v>17</v>
      </c>
      <c r="M35" s="7">
        <v>158.67301864409529</v>
      </c>
      <c r="N35" s="7" t="s">
        <v>17</v>
      </c>
      <c r="O35" s="7">
        <v>159</v>
      </c>
      <c r="P35" s="7" t="s">
        <v>17</v>
      </c>
      <c r="Q35" s="20">
        <v>159</v>
      </c>
      <c r="R35" s="31" t="s">
        <v>17</v>
      </c>
      <c r="S35" s="10">
        <f t="shared" si="43"/>
        <v>1681.29324</v>
      </c>
      <c r="T35" s="7">
        <v>0</v>
      </c>
      <c r="U35" s="7">
        <v>0</v>
      </c>
      <c r="V35" s="7" t="s">
        <v>17</v>
      </c>
      <c r="W35" s="7">
        <v>283.40323999999998</v>
      </c>
      <c r="X35" s="7" t="s">
        <v>17</v>
      </c>
      <c r="Y35" s="7">
        <v>1397.8899999999999</v>
      </c>
      <c r="Z35" s="7">
        <v>0</v>
      </c>
      <c r="AA35" s="20">
        <v>0</v>
      </c>
      <c r="AB35" s="14" t="s">
        <v>40</v>
      </c>
    </row>
    <row r="36" spans="5:28" ht="30" x14ac:dyDescent="0.25">
      <c r="E36" s="22" t="s">
        <v>25</v>
      </c>
      <c r="F36" s="2"/>
      <c r="G36" s="29" t="s">
        <v>17</v>
      </c>
      <c r="H36" s="34" t="s">
        <v>17</v>
      </c>
      <c r="I36" s="10">
        <f t="shared" si="45"/>
        <v>1500</v>
      </c>
      <c r="J36" s="7" t="s">
        <v>17</v>
      </c>
      <c r="K36" s="7">
        <v>1500</v>
      </c>
      <c r="L36" s="7" t="s">
        <v>17</v>
      </c>
      <c r="M36" s="7">
        <v>0</v>
      </c>
      <c r="N36" s="7" t="s">
        <v>17</v>
      </c>
      <c r="O36" s="7">
        <v>0</v>
      </c>
      <c r="P36" s="7" t="s">
        <v>17</v>
      </c>
      <c r="Q36" s="20">
        <v>0</v>
      </c>
      <c r="R36" s="31" t="s">
        <v>17</v>
      </c>
      <c r="S36" s="10">
        <f t="shared" si="43"/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20">
        <v>0</v>
      </c>
      <c r="AB36" s="14"/>
    </row>
    <row r="37" spans="5:28" ht="45" x14ac:dyDescent="0.25">
      <c r="E37" s="22" t="s">
        <v>23</v>
      </c>
      <c r="F37" s="2"/>
      <c r="G37" s="29" t="s">
        <v>17</v>
      </c>
      <c r="H37" s="34" t="s">
        <v>17</v>
      </c>
      <c r="I37" s="10">
        <f t="shared" si="45"/>
        <v>200</v>
      </c>
      <c r="J37" s="7" t="s">
        <v>17</v>
      </c>
      <c r="K37" s="7">
        <v>0</v>
      </c>
      <c r="L37" s="7" t="s">
        <v>17</v>
      </c>
      <c r="M37" s="7">
        <v>0</v>
      </c>
      <c r="N37" s="7" t="s">
        <v>17</v>
      </c>
      <c r="O37" s="7">
        <v>200</v>
      </c>
      <c r="P37" s="7" t="s">
        <v>17</v>
      </c>
      <c r="Q37" s="20">
        <v>0</v>
      </c>
      <c r="R37" s="31" t="s">
        <v>17</v>
      </c>
      <c r="S37" s="10">
        <f t="shared" si="43"/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20">
        <v>0</v>
      </c>
      <c r="AB37" s="14"/>
    </row>
    <row r="38" spans="5:28" ht="60" x14ac:dyDescent="0.25">
      <c r="E38" s="22" t="s">
        <v>22</v>
      </c>
      <c r="F38" s="2"/>
      <c r="G38" s="29" t="s">
        <v>17</v>
      </c>
      <c r="H38" s="34" t="s">
        <v>17</v>
      </c>
      <c r="I38" s="10">
        <f t="shared" si="45"/>
        <v>1050</v>
      </c>
      <c r="J38" s="7" t="s">
        <v>17</v>
      </c>
      <c r="K38" s="7">
        <v>0</v>
      </c>
      <c r="L38" s="7" t="s">
        <v>17</v>
      </c>
      <c r="M38" s="7">
        <v>1050</v>
      </c>
      <c r="N38" s="7" t="s">
        <v>17</v>
      </c>
      <c r="O38" s="7">
        <v>0</v>
      </c>
      <c r="P38" s="7" t="s">
        <v>17</v>
      </c>
      <c r="Q38" s="20">
        <v>0</v>
      </c>
      <c r="R38" s="31" t="s">
        <v>17</v>
      </c>
      <c r="S38" s="10">
        <f t="shared" si="43"/>
        <v>1040</v>
      </c>
      <c r="T38" s="7">
        <v>0</v>
      </c>
      <c r="U38" s="7">
        <v>0</v>
      </c>
      <c r="V38" s="7">
        <v>0</v>
      </c>
      <c r="W38" s="7">
        <v>0</v>
      </c>
      <c r="X38" s="7" t="s">
        <v>17</v>
      </c>
      <c r="Y38" s="7">
        <v>1040</v>
      </c>
      <c r="Z38" s="7">
        <v>0</v>
      </c>
      <c r="AA38" s="20">
        <v>0</v>
      </c>
      <c r="AB38" s="14"/>
    </row>
    <row r="39" spans="5:28" ht="75.75" thickBot="1" x14ac:dyDescent="0.3">
      <c r="E39" s="23" t="s">
        <v>21</v>
      </c>
      <c r="F39" s="24"/>
      <c r="G39" s="30" t="s">
        <v>17</v>
      </c>
      <c r="H39" s="36" t="s">
        <v>17</v>
      </c>
      <c r="I39" s="37">
        <f t="shared" si="45"/>
        <v>318</v>
      </c>
      <c r="J39" s="25" t="s">
        <v>17</v>
      </c>
      <c r="K39" s="25">
        <v>0</v>
      </c>
      <c r="L39" s="25" t="s">
        <v>17</v>
      </c>
      <c r="M39" s="25">
        <v>0</v>
      </c>
      <c r="N39" s="25" t="s">
        <v>17</v>
      </c>
      <c r="O39" s="25">
        <v>318</v>
      </c>
      <c r="P39" s="25" t="s">
        <v>17</v>
      </c>
      <c r="Q39" s="26">
        <v>0</v>
      </c>
      <c r="R39" s="38" t="s">
        <v>17</v>
      </c>
      <c r="S39" s="37">
        <f t="shared" si="43"/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>
        <v>0</v>
      </c>
      <c r="AB39" s="14"/>
    </row>
    <row r="40" spans="5:28" x14ac:dyDescent="0.25">
      <c r="H40" s="3"/>
      <c r="I40" s="6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5:28" x14ac:dyDescent="0.25">
      <c r="H41" s="3"/>
      <c r="I41" s="5"/>
    </row>
    <row r="42" spans="5:28" x14ac:dyDescent="0.25">
      <c r="H42" s="3"/>
      <c r="I42" s="5"/>
    </row>
    <row r="43" spans="5:28" x14ac:dyDescent="0.25">
      <c r="H43" s="3"/>
      <c r="I43" s="5"/>
    </row>
    <row r="44" spans="5:28" x14ac:dyDescent="0.25">
      <c r="H44" s="3"/>
      <c r="I44" s="5"/>
    </row>
    <row r="45" spans="5:28" x14ac:dyDescent="0.25">
      <c r="H45" s="3"/>
      <c r="I45" s="5"/>
    </row>
    <row r="46" spans="5:28" x14ac:dyDescent="0.25">
      <c r="H46" s="3"/>
      <c r="I46" s="5"/>
    </row>
    <row r="47" spans="5:28" x14ac:dyDescent="0.25">
      <c r="H47" s="3"/>
      <c r="I47" s="5"/>
    </row>
    <row r="48" spans="5:28" x14ac:dyDescent="0.25">
      <c r="H48" s="3"/>
      <c r="I48" s="5"/>
    </row>
    <row r="49" spans="8:9" x14ac:dyDescent="0.25">
      <c r="H49" s="3"/>
      <c r="I49" s="5"/>
    </row>
    <row r="50" spans="8:9" x14ac:dyDescent="0.25">
      <c r="H50" s="3"/>
      <c r="I50" s="5"/>
    </row>
  </sheetData>
  <mergeCells count="17">
    <mergeCell ref="Z11:AA11"/>
    <mergeCell ref="R10:AA10"/>
    <mergeCell ref="E7:AA9"/>
    <mergeCell ref="AB10:AB12"/>
    <mergeCell ref="T11:U11"/>
    <mergeCell ref="V11:W11"/>
    <mergeCell ref="E10:E12"/>
    <mergeCell ref="F10:F12"/>
    <mergeCell ref="G10:G12"/>
    <mergeCell ref="H11:I11"/>
    <mergeCell ref="J11:K11"/>
    <mergeCell ref="L11:M11"/>
    <mergeCell ref="R11:S11"/>
    <mergeCell ref="X11:Y11"/>
    <mergeCell ref="N11:O11"/>
    <mergeCell ref="P11:Q11"/>
    <mergeCell ref="H10:Q10"/>
  </mergeCells>
  <pageMargins left="0.24" right="0.17" top="0.53" bottom="0.24" header="0.25" footer="0.2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об исполнении</vt:lpstr>
      <vt:lpstr>'Отчет об исполнении'!Область_печати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cp:lastPrinted>2024-11-14T08:47:55Z</cp:lastPrinted>
  <dcterms:created xsi:type="dcterms:W3CDTF">2023-08-10T06:29:19Z</dcterms:created>
  <dcterms:modified xsi:type="dcterms:W3CDTF">2024-11-14T08:59:20Z</dcterms:modified>
  <cp:contentStatus/>
</cp:coreProperties>
</file>